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bookViews>
    <workbookView xWindow="0" yWindow="0" windowWidth="15270" windowHeight="4650" activeTab="4"/>
  </bookViews>
  <sheets>
    <sheet name="раздел 1" sheetId="1" r:id="rId1"/>
    <sheet name="раздел 2" sheetId="2" r:id="rId2"/>
    <sheet name="Приложение 1" sheetId="3" r:id="rId3"/>
    <sheet name="МЗ п.1" sheetId="4" r:id="rId4"/>
    <sheet name="МЗ п.1.2-6" sheetId="5" r:id="rId5"/>
    <sheet name="ВД п.1" sheetId="6" r:id="rId6"/>
    <sheet name="ВД п.1.2-6" sheetId="7" r:id="rId7"/>
    <sheet name="ИЦ п.1" sheetId="8" r:id="rId8"/>
    <sheet name="ИЦ п.1.2-6" sheetId="9" r:id="rId9"/>
    <sheet name="Контрольный лист" sheetId="10" r:id="rId10"/>
    <sheet name="Суммы" sheetId="11" r:id="rId11"/>
  </sheets>
  <calcPr calcId="152511"/>
  <fileRecoveryPr dataExtractLoad="1"/>
</workbook>
</file>

<file path=xl/calcChain.xml><?xml version="1.0" encoding="utf-8"?>
<calcChain xmlns="http://schemas.openxmlformats.org/spreadsheetml/2006/main">
  <c r="B39" i="11" l="1"/>
  <c r="B38" i="11"/>
  <c r="B37" i="11"/>
  <c r="B36" i="11"/>
  <c r="B35" i="11"/>
  <c r="B34" i="11"/>
  <c r="B33" i="11"/>
  <c r="B32" i="11"/>
  <c r="B31" i="11"/>
  <c r="B30" i="11"/>
  <c r="B29" i="11"/>
  <c r="B28" i="11"/>
  <c r="B27" i="11"/>
  <c r="D26" i="11"/>
  <c r="B26" i="11"/>
  <c r="B24" i="11"/>
  <c r="B23" i="11"/>
  <c r="B22" i="11"/>
  <c r="B21" i="11"/>
  <c r="B20" i="11"/>
  <c r="B19" i="11"/>
  <c r="B18" i="11"/>
  <c r="B17" i="11"/>
  <c r="B16" i="11"/>
  <c r="B15" i="11"/>
  <c r="D14" i="11"/>
  <c r="B14" i="11"/>
  <c r="B12" i="11"/>
  <c r="B11" i="11"/>
  <c r="B10" i="11"/>
  <c r="B9" i="11"/>
  <c r="B8" i="11"/>
  <c r="B7" i="11"/>
  <c r="B6" i="11"/>
  <c r="B4" i="11"/>
  <c r="B3" i="11"/>
  <c r="B2" i="11"/>
  <c r="N35" i="10"/>
  <c r="M35" i="10"/>
  <c r="L35" i="10"/>
  <c r="H30" i="1" s="1"/>
  <c r="K35" i="10"/>
  <c r="J35" i="10"/>
  <c r="I35" i="10"/>
  <c r="H35" i="10"/>
  <c r="G35" i="10"/>
  <c r="F35" i="10"/>
  <c r="E35" i="10"/>
  <c r="D35" i="10"/>
  <c r="C35" i="10"/>
  <c r="J309" i="9"/>
  <c r="I309" i="9"/>
  <c r="H309" i="9"/>
  <c r="K298" i="9"/>
  <c r="J298" i="9"/>
  <c r="I298" i="9"/>
  <c r="H298" i="9"/>
  <c r="K286" i="9"/>
  <c r="J286" i="9"/>
  <c r="I286" i="9"/>
  <c r="H286" i="9"/>
  <c r="J274" i="9"/>
  <c r="I274" i="9"/>
  <c r="H257" i="9"/>
  <c r="H274" i="9" s="1"/>
  <c r="K245" i="9"/>
  <c r="J245" i="9"/>
  <c r="I245" i="9"/>
  <c r="H245" i="9"/>
  <c r="H233" i="9"/>
  <c r="H221" i="9"/>
  <c r="K192" i="9"/>
  <c r="J192" i="9"/>
  <c r="I192" i="9"/>
  <c r="H192" i="9"/>
  <c r="K181" i="9"/>
  <c r="J181" i="9"/>
  <c r="I181" i="9"/>
  <c r="H181" i="9"/>
  <c r="K162" i="9"/>
  <c r="J162" i="9"/>
  <c r="K13" i="2" s="1"/>
  <c r="I162" i="9"/>
  <c r="H162" i="9"/>
  <c r="H151" i="9"/>
  <c r="H141" i="9"/>
  <c r="K126" i="9"/>
  <c r="H126" i="9"/>
  <c r="H124" i="9"/>
  <c r="K114" i="9"/>
  <c r="J114" i="9"/>
  <c r="I114" i="9"/>
  <c r="H114" i="9"/>
  <c r="J99" i="9"/>
  <c r="I99" i="9"/>
  <c r="H99" i="9"/>
  <c r="J88" i="9"/>
  <c r="I88" i="9"/>
  <c r="H88" i="9"/>
  <c r="J76" i="9"/>
  <c r="I76" i="9"/>
  <c r="H76" i="9"/>
  <c r="J65" i="9"/>
  <c r="I65" i="9"/>
  <c r="H65" i="9"/>
  <c r="J56" i="9"/>
  <c r="I56" i="9"/>
  <c r="H56" i="9"/>
  <c r="G42" i="9"/>
  <c r="H42" i="9" s="1"/>
  <c r="G39" i="9"/>
  <c r="H39" i="9" s="1"/>
  <c r="G37" i="9"/>
  <c r="H37" i="9" s="1"/>
  <c r="G32" i="9"/>
  <c r="H32" i="9" s="1"/>
  <c r="J21" i="9"/>
  <c r="I21" i="9"/>
  <c r="H21" i="9"/>
  <c r="J10" i="9"/>
  <c r="I10" i="9"/>
  <c r="H10" i="9"/>
  <c r="O20" i="8"/>
  <c r="N20" i="8"/>
  <c r="I55" i="1" s="1"/>
  <c r="M20" i="8"/>
  <c r="E16" i="8"/>
  <c r="J341" i="7"/>
  <c r="I341" i="7"/>
  <c r="H341" i="7"/>
  <c r="K330" i="7"/>
  <c r="J330" i="7"/>
  <c r="I330" i="7"/>
  <c r="H330" i="7"/>
  <c r="H318" i="7"/>
  <c r="H294" i="7"/>
  <c r="H291" i="7"/>
  <c r="K281" i="7"/>
  <c r="J281" i="7"/>
  <c r="I281" i="7"/>
  <c r="H281" i="7"/>
  <c r="K269" i="7"/>
  <c r="J269" i="7"/>
  <c r="I269" i="7"/>
  <c r="H269" i="7"/>
  <c r="H257" i="7"/>
  <c r="J228" i="7"/>
  <c r="I228" i="7"/>
  <c r="H228" i="7"/>
  <c r="H217" i="7"/>
  <c r="K188" i="7"/>
  <c r="J188" i="7"/>
  <c r="I188" i="7"/>
  <c r="J18" i="2" s="1"/>
  <c r="H188" i="7"/>
  <c r="H177" i="7"/>
  <c r="H167" i="7"/>
  <c r="K152" i="7"/>
  <c r="H152" i="7"/>
  <c r="K140" i="7"/>
  <c r="L18" i="2" s="1"/>
  <c r="H140" i="7"/>
  <c r="J125" i="7"/>
  <c r="I125" i="7"/>
  <c r="H125" i="7"/>
  <c r="J114" i="7"/>
  <c r="I114" i="7"/>
  <c r="H114" i="7"/>
  <c r="J103" i="7"/>
  <c r="I103" i="7"/>
  <c r="H103" i="7"/>
  <c r="J94" i="7"/>
  <c r="I94" i="7"/>
  <c r="I67" i="1" s="1"/>
  <c r="H94" i="7"/>
  <c r="J85" i="7"/>
  <c r="I85" i="7"/>
  <c r="H85" i="7"/>
  <c r="J76" i="7"/>
  <c r="I76" i="7"/>
  <c r="I65" i="1" s="1"/>
  <c r="H76" i="7"/>
  <c r="J65" i="7"/>
  <c r="I65" i="7"/>
  <c r="H65" i="7"/>
  <c r="J56" i="7"/>
  <c r="I56" i="7"/>
  <c r="I62" i="1" s="1"/>
  <c r="H56" i="7"/>
  <c r="J21" i="7"/>
  <c r="I21" i="7"/>
  <c r="H21" i="7"/>
  <c r="J10" i="7"/>
  <c r="I10" i="7"/>
  <c r="I56" i="1" s="1"/>
  <c r="H10" i="7"/>
  <c r="L20" i="6"/>
  <c r="G42" i="7" s="1"/>
  <c r="H42" i="7" s="1"/>
  <c r="H318" i="5"/>
  <c r="K307" i="5"/>
  <c r="J307" i="5"/>
  <c r="I307" i="5"/>
  <c r="H307" i="5"/>
  <c r="H295" i="5"/>
  <c r="H273" i="5"/>
  <c r="K259" i="5"/>
  <c r="K74" i="1" s="1"/>
  <c r="J259" i="5"/>
  <c r="I259" i="5"/>
  <c r="I74" i="1" s="1"/>
  <c r="H259" i="5"/>
  <c r="H247" i="5"/>
  <c r="H230" i="5"/>
  <c r="H229" i="5"/>
  <c r="H226" i="5"/>
  <c r="J217" i="5"/>
  <c r="I217" i="5"/>
  <c r="H203" i="5"/>
  <c r="H198" i="5"/>
  <c r="H217" i="5" s="1"/>
  <c r="H197" i="5"/>
  <c r="K188" i="5"/>
  <c r="K72" i="1" s="1"/>
  <c r="J188" i="5"/>
  <c r="I188" i="5"/>
  <c r="J12" i="2" s="1"/>
  <c r="H188" i="5"/>
  <c r="K177" i="5"/>
  <c r="K73" i="1" s="1"/>
  <c r="H177" i="5"/>
  <c r="I175" i="5"/>
  <c r="B5" i="11" s="1"/>
  <c r="D2" i="11" s="1"/>
  <c r="H161" i="5"/>
  <c r="H167" i="5" s="1"/>
  <c r="K152" i="5"/>
  <c r="H152" i="5"/>
  <c r="H137" i="5"/>
  <c r="H140" i="5" s="1"/>
  <c r="H72" i="1" s="1"/>
  <c r="H70" i="1" s="1"/>
  <c r="I8" i="2" s="1"/>
  <c r="H125" i="5"/>
  <c r="H114" i="5"/>
  <c r="J103" i="5"/>
  <c r="I103" i="5"/>
  <c r="I69" i="1" s="1"/>
  <c r="I68" i="1" s="1"/>
  <c r="H103" i="5"/>
  <c r="J94" i="5"/>
  <c r="I94" i="5"/>
  <c r="H94" i="5"/>
  <c r="J85" i="5"/>
  <c r="I85" i="5"/>
  <c r="I66" i="1" s="1"/>
  <c r="H85" i="5"/>
  <c r="H76" i="5"/>
  <c r="J65" i="5"/>
  <c r="I65" i="5"/>
  <c r="I61" i="1" s="1"/>
  <c r="I60" i="1" s="1"/>
  <c r="H65" i="5"/>
  <c r="J56" i="5"/>
  <c r="I56" i="5"/>
  <c r="H56" i="5"/>
  <c r="H43" i="5"/>
  <c r="H21" i="5"/>
  <c r="H10" i="5"/>
  <c r="L28" i="4"/>
  <c r="L27" i="4"/>
  <c r="E27" i="4"/>
  <c r="L26" i="4"/>
  <c r="E26" i="4"/>
  <c r="L25" i="4"/>
  <c r="E25" i="4"/>
  <c r="L24" i="4"/>
  <c r="L29" i="4" s="1"/>
  <c r="E24" i="4"/>
  <c r="K184" i="3"/>
  <c r="K49" i="1" s="1"/>
  <c r="J184" i="3"/>
  <c r="I184" i="3"/>
  <c r="I49" i="1" s="1"/>
  <c r="H184" i="3"/>
  <c r="K175" i="3"/>
  <c r="K47" i="1" s="1"/>
  <c r="K46" i="1" s="1"/>
  <c r="J175" i="3"/>
  <c r="I175" i="3"/>
  <c r="I47" i="1" s="1"/>
  <c r="I46" i="1" s="1"/>
  <c r="H175" i="3"/>
  <c r="K162" i="3"/>
  <c r="J162" i="3"/>
  <c r="I162" i="3"/>
  <c r="H162" i="3"/>
  <c r="K153" i="3"/>
  <c r="J153" i="3"/>
  <c r="I153" i="3"/>
  <c r="H153" i="3"/>
  <c r="K144" i="3"/>
  <c r="K42" i="1" s="1"/>
  <c r="J144" i="3"/>
  <c r="I144" i="3"/>
  <c r="I42" i="1" s="1"/>
  <c r="H144" i="3"/>
  <c r="K131" i="3"/>
  <c r="K44" i="1" s="1"/>
  <c r="J131" i="3"/>
  <c r="I131" i="3"/>
  <c r="I44" i="1" s="1"/>
  <c r="H131" i="3"/>
  <c r="K121" i="3"/>
  <c r="K43" i="1" s="1"/>
  <c r="J121" i="3"/>
  <c r="I121" i="3"/>
  <c r="I43" i="1" s="1"/>
  <c r="H121" i="3"/>
  <c r="K111" i="3"/>
  <c r="K41" i="1" s="1"/>
  <c r="K39" i="1" s="1"/>
  <c r="J111" i="3"/>
  <c r="I111" i="3"/>
  <c r="I41" i="1" s="1"/>
  <c r="I39" i="1" s="1"/>
  <c r="H111" i="3"/>
  <c r="K78" i="3"/>
  <c r="J78" i="3"/>
  <c r="I78" i="3"/>
  <c r="H78" i="3"/>
  <c r="K67" i="3"/>
  <c r="K38" i="1" s="1"/>
  <c r="J67" i="3"/>
  <c r="I67" i="3"/>
  <c r="I38" i="1" s="1"/>
  <c r="H67" i="3"/>
  <c r="K56" i="3"/>
  <c r="K37" i="1" s="1"/>
  <c r="K34" i="1" s="1"/>
  <c r="J56" i="3"/>
  <c r="I56" i="3"/>
  <c r="I37" i="1" s="1"/>
  <c r="I34" i="1" s="1"/>
  <c r="H56" i="3"/>
  <c r="K47" i="3"/>
  <c r="J47" i="3"/>
  <c r="I47" i="3"/>
  <c r="H47" i="3"/>
  <c r="K36" i="3"/>
  <c r="J36" i="3"/>
  <c r="I36" i="3"/>
  <c r="H36" i="3"/>
  <c r="K22" i="3"/>
  <c r="K33" i="1" s="1"/>
  <c r="K32" i="1" s="1"/>
  <c r="I22" i="3"/>
  <c r="I33" i="1" s="1"/>
  <c r="I32" i="1" s="1"/>
  <c r="H21" i="3"/>
  <c r="H20" i="3" s="1"/>
  <c r="K20" i="3"/>
  <c r="J20" i="3"/>
  <c r="I20" i="3"/>
  <c r="K18" i="3"/>
  <c r="J18" i="3"/>
  <c r="J22" i="3" s="1"/>
  <c r="J33" i="1" s="1"/>
  <c r="I18" i="3"/>
  <c r="H18" i="3"/>
  <c r="H22" i="3" s="1"/>
  <c r="H33" i="1" s="1"/>
  <c r="H32" i="1" s="1"/>
  <c r="G20" i="2"/>
  <c r="K18" i="2"/>
  <c r="L13" i="2"/>
  <c r="J13" i="2"/>
  <c r="K12" i="2"/>
  <c r="I11" i="2"/>
  <c r="I20" i="2" s="1"/>
  <c r="I21" i="2" s="1"/>
  <c r="K79" i="1"/>
  <c r="J79" i="1"/>
  <c r="I79" i="1"/>
  <c r="K75" i="1"/>
  <c r="J75" i="1"/>
  <c r="I75" i="1"/>
  <c r="H75" i="1"/>
  <c r="J74" i="1"/>
  <c r="H74" i="1"/>
  <c r="J73" i="1"/>
  <c r="I73" i="1"/>
  <c r="H73" i="1"/>
  <c r="J72" i="1"/>
  <c r="K71" i="1"/>
  <c r="J71" i="1"/>
  <c r="J70" i="1" s="1"/>
  <c r="K8" i="2" s="1"/>
  <c r="K11" i="2" s="1"/>
  <c r="K20" i="2" s="1"/>
  <c r="K23" i="2" s="1"/>
  <c r="I71" i="1"/>
  <c r="H71" i="1"/>
  <c r="K69" i="1"/>
  <c r="J69" i="1"/>
  <c r="J68" i="1" s="1"/>
  <c r="H69" i="1"/>
  <c r="H68" i="1" s="1"/>
  <c r="K68" i="1"/>
  <c r="K67" i="1"/>
  <c r="J67" i="1"/>
  <c r="H67" i="1"/>
  <c r="K66" i="1"/>
  <c r="J66" i="1"/>
  <c r="H66" i="1"/>
  <c r="K65" i="1"/>
  <c r="J65" i="1"/>
  <c r="J64" i="1" s="1"/>
  <c r="H65" i="1"/>
  <c r="K64" i="1"/>
  <c r="H64" i="1"/>
  <c r="K62" i="1"/>
  <c r="J62" i="1"/>
  <c r="H62" i="1"/>
  <c r="K61" i="1"/>
  <c r="J61" i="1"/>
  <c r="H61" i="1"/>
  <c r="H60" i="1" s="1"/>
  <c r="H59" i="1" s="1"/>
  <c r="K60" i="1"/>
  <c r="J60" i="1"/>
  <c r="J59" i="1" s="1"/>
  <c r="K59" i="1"/>
  <c r="K58" i="1"/>
  <c r="J58" i="1"/>
  <c r="I58" i="1"/>
  <c r="H58" i="1"/>
  <c r="K57" i="1"/>
  <c r="J57" i="1"/>
  <c r="I57" i="1"/>
  <c r="H57" i="1"/>
  <c r="K56" i="1"/>
  <c r="J56" i="1"/>
  <c r="H56" i="1"/>
  <c r="K55" i="1"/>
  <c r="J55" i="1"/>
  <c r="J54" i="1" s="1"/>
  <c r="J53" i="1" s="1"/>
  <c r="K54" i="1"/>
  <c r="K51" i="1"/>
  <c r="J51" i="1"/>
  <c r="J50" i="1" s="1"/>
  <c r="I51" i="1"/>
  <c r="H51" i="1"/>
  <c r="H50" i="1" s="1"/>
  <c r="K50" i="1"/>
  <c r="I50" i="1"/>
  <c r="J49" i="1"/>
  <c r="H49" i="1"/>
  <c r="J47" i="1"/>
  <c r="J46" i="1" s="1"/>
  <c r="H47" i="1"/>
  <c r="H46" i="1" s="1"/>
  <c r="J44" i="1"/>
  <c r="H44" i="1"/>
  <c r="J43" i="1"/>
  <c r="H43" i="1"/>
  <c r="J42" i="1"/>
  <c r="H42" i="1"/>
  <c r="J41" i="1"/>
  <c r="H41" i="1"/>
  <c r="J39" i="1"/>
  <c r="H39" i="1"/>
  <c r="J38" i="1"/>
  <c r="H38" i="1"/>
  <c r="J37" i="1"/>
  <c r="H37" i="1"/>
  <c r="K36" i="1"/>
  <c r="J36" i="1"/>
  <c r="I36" i="1"/>
  <c r="H36" i="1"/>
  <c r="K35" i="1"/>
  <c r="J35" i="1"/>
  <c r="J34" i="1" s="1"/>
  <c r="I35" i="1"/>
  <c r="H35" i="1"/>
  <c r="H34" i="1"/>
  <c r="J32" i="1" l="1"/>
  <c r="K70" i="1"/>
  <c r="G42" i="5"/>
  <c r="H42" i="5" s="1"/>
  <c r="G37" i="5"/>
  <c r="H37" i="5" s="1"/>
  <c r="G39" i="5"/>
  <c r="H39" i="5" s="1"/>
  <c r="G32" i="5"/>
  <c r="H32" i="5" s="1"/>
  <c r="H55" i="1"/>
  <c r="H54" i="1" s="1"/>
  <c r="H53" i="1" s="1"/>
  <c r="I59" i="1"/>
  <c r="I64" i="1"/>
  <c r="I54" i="1"/>
  <c r="I72" i="1"/>
  <c r="I70" i="1" s="1"/>
  <c r="J8" i="2" s="1"/>
  <c r="J11" i="2" s="1"/>
  <c r="J20" i="2" s="1"/>
  <c r="J22" i="2" s="1"/>
  <c r="L12" i="2"/>
  <c r="G32" i="7"/>
  <c r="H32" i="7" s="1"/>
  <c r="G39" i="7"/>
  <c r="H39" i="7" s="1"/>
  <c r="G37" i="7"/>
  <c r="H37" i="7" s="1"/>
  <c r="I53" i="1" l="1"/>
  <c r="K53" i="1"/>
  <c r="L8" i="2"/>
  <c r="L11" i="2" s="1"/>
  <c r="L20" i="2" s="1"/>
</calcChain>
</file>

<file path=xl/sharedStrings.xml><?xml version="1.0" encoding="utf-8"?>
<sst xmlns="http://schemas.openxmlformats.org/spreadsheetml/2006/main" count="2817" uniqueCount="476">
  <si>
    <t>1</t>
  </si>
  <si>
    <t>2</t>
  </si>
  <si>
    <t>3</t>
  </si>
  <si>
    <t>5</t>
  </si>
  <si>
    <t>6</t>
  </si>
  <si>
    <t>7</t>
  </si>
  <si>
    <t>8</t>
  </si>
  <si>
    <t xml:space="preserve">Остаток средств на начало текущего финансового года </t>
  </si>
  <si>
    <t>0001</t>
  </si>
  <si>
    <t>х</t>
  </si>
  <si>
    <t xml:space="preserve">Остаток средств на конец текущего финансового года 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</si>
  <si>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</si>
  <si>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</si>
  <si>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</si>
  <si>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</si>
  <si>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</si>
  <si>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</si>
  <si>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</si>
  <si>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</si>
  <si>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</si>
  <si>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</si>
  <si>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</si>
  <si>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доходы от оказания платных услуг, выполнения работ</t>
  </si>
  <si>
    <t>1230</t>
  </si>
  <si>
    <t xml:space="preserve">             доходы  от возмещения расходов, связанных с эксплуатацией имущества находящегося  в  оперативном управлении</t>
  </si>
  <si>
    <t>1240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</si>
  <si>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</si>
  <si>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</si>
  <si>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</si>
  <si>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</si>
  <si>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</si>
  <si>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</si>
  <si>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в том числе:</t>
  </si>
  <si>
    <t>субсидии на иные цели</t>
  </si>
  <si>
    <t>1410</t>
  </si>
  <si>
    <t>1420</t>
  </si>
  <si>
    <t>1430</t>
  </si>
  <si>
    <t>гранты</t>
  </si>
  <si>
    <t>1440</t>
  </si>
  <si>
    <t xml:space="preserve">     прочие доходы, всего</t>
  </si>
  <si>
    <t>1500</t>
  </si>
  <si>
    <t>180</t>
  </si>
  <si>
    <t>доходы от операций с активами, всего</t>
  </si>
  <si>
    <t>1900</t>
  </si>
  <si>
    <t>400</t>
  </si>
  <si>
    <t>доходы от реализации основных средств</t>
  </si>
  <si>
    <t>1910</t>
  </si>
  <si>
    <t xml:space="preserve">         доходы от реализации материальных запасов</t>
  </si>
  <si>
    <t>1920</t>
  </si>
  <si>
    <t xml:space="preserve">прочие поступления, всего 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</si>
  <si>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</si>
  <si>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</si>
  <si>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</si>
  <si>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</si>
  <si>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</si>
  <si>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</si>
  <si>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</si>
  <si>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</si>
  <si>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</si>
  <si>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</si>
  <si>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</si>
  <si>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</si>
  <si>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</si>
  <si>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</si>
  <si>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</si>
  <si>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</si>
  <si>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</si>
  <si>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</si>
  <si>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</si>
  <si>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</si>
  <si>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социальные и иные выплаты населению, всего</t>
  </si>
  <si>
    <t>2200</t>
  </si>
  <si>
    <t>300</t>
  </si>
  <si>
    <t>в том числе:
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</si>
  <si>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</si>
  <si>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</si>
  <si>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 xml:space="preserve">     иные выплаты населению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</si>
  <si>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</si>
  <si>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</si>
  <si>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</si>
  <si>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</si>
  <si>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</si>
  <si>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</si>
  <si>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</si>
  <si>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</si>
  <si>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</si>
  <si>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</si>
  <si>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</si>
  <si>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</si>
  <si>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</si>
  <si>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</si>
  <si>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</si>
  <si>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</si>
  <si>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</si>
  <si>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</si>
  <si>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</si>
  <si>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 xml:space="preserve">расходы на закупку товаров, работ, услуг, всего </t>
  </si>
  <si>
    <t>2600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</si>
  <si>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</si>
  <si>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</si>
  <si>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</si>
  <si>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</si>
  <si>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</si>
  <si>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</si>
  <si>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 xml:space="preserve">           закупку энергетических ресурсов</t>
  </si>
  <si>
    <t>2650</t>
  </si>
  <si>
    <t>247</t>
  </si>
  <si>
    <t xml:space="preserve">          закупку товаров, работ, услуг в пользу граждан в целях их социального  обеспечения</t>
  </si>
  <si>
    <t>2660</t>
  </si>
  <si>
    <t>323</t>
  </si>
  <si>
    <t xml:space="preserve">Выплаты, уменьшающие доход, всего </t>
  </si>
  <si>
    <t>3000</t>
  </si>
  <si>
    <t>100</t>
  </si>
  <si>
    <t xml:space="preserve">в том числе:
налог на прибыль </t>
  </si>
  <si>
    <t>3010</t>
  </si>
  <si>
    <t>налог на добавленную стоимость</t>
  </si>
  <si>
    <t>3020</t>
  </si>
  <si>
    <t xml:space="preserve">прочие налоги, уменьшающие доход </t>
  </si>
  <si>
    <t>3030</t>
  </si>
  <si>
    <t xml:space="preserve">Прочие выплаты, всего </t>
  </si>
  <si>
    <t>4000</t>
  </si>
  <si>
    <t>из них:
возврат в бюджет средств субсидии</t>
  </si>
  <si>
    <t>4010</t>
  </si>
  <si>
    <t>610</t>
  </si>
  <si>
    <t>4</t>
  </si>
  <si>
    <t>4.1</t>
  </si>
  <si>
    <t xml:space="preserve">Выплаты на закупку товаров, работ, услуг, всего </t>
  </si>
  <si>
    <t>26000</t>
  </si>
  <si>
    <t>1.1</t>
  </si>
  <si>
    <t>по контрактам (договорам), заключенным до начала текущего финансового года с учетом требований Федерального закона № 44-ФЗ</t>
  </si>
  <si>
    <t>26300</t>
  </si>
  <si>
    <t>1.1.1</t>
  </si>
  <si>
    <t xml:space="preserve">   в том числе: в рамках национальных проектов</t>
  </si>
  <si>
    <t>26310.1</t>
  </si>
  <si>
    <t>1.2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</si>
  <si>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</t>
  </si>
  <si>
    <t>26400</t>
  </si>
  <si>
    <t>1.2.1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</si>
  <si>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</si>
  <si>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</si>
  <si>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1.4.2</t>
  </si>
  <si>
    <t>за счет субсидий на иные цели</t>
  </si>
  <si>
    <t>26420</t>
  </si>
  <si>
    <t>1.4.2.1</t>
  </si>
  <si>
    <t>26421.1</t>
  </si>
  <si>
    <t>1.4.3</t>
  </si>
  <si>
    <t xml:space="preserve">за счет субсидий, предоставляемых на осуществление капитальных вложений </t>
  </si>
  <si>
    <t>26430</t>
  </si>
  <si>
    <t>1.4.3.1</t>
  </si>
  <si>
    <t>26430.1</t>
  </si>
  <si>
    <t>1.4.5</t>
  </si>
  <si>
    <t>за счет прочих источников финансового обеспечения</t>
  </si>
  <si>
    <t>26450</t>
  </si>
  <si>
    <t>1.4.5.1</t>
  </si>
  <si>
    <t>26451.1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</si>
  <si>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</si>
  <si>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26500</t>
  </si>
  <si>
    <t>Наименование показателя</t>
  </si>
  <si>
    <t>Плата (тариф) арендной платы 
за единицу площади (объект)</t>
  </si>
  <si>
    <t>Планируемый объем предоставления имущества 
в аренду (в натуральных показателях)</t>
  </si>
  <si>
    <t>Срок, мес.</t>
  </si>
  <si>
    <t>Сумма, руб</t>
  </si>
  <si>
    <t>на первый год 
планового периода</t>
  </si>
  <si>
    <t>на второй год 
планового периода</t>
  </si>
  <si>
    <t>Доходы, получаемые в виде арендной либо иной платы за передачу в возмездное пользование государственного и муниципального имущества</t>
  </si>
  <si>
    <t>Недвижимое имущество, всего</t>
  </si>
  <si>
    <t>Здание по адресу:</t>
  </si>
  <si>
    <t>Движимое имущество, всего</t>
  </si>
  <si>
    <t>наименование объекта:</t>
  </si>
  <si>
    <t>Всего</t>
  </si>
  <si>
    <t>2. Расчет объема плановых поступлений от оказания услуг, работ, компенсации затрат учреждений</t>
  </si>
  <si>
    <t>Код дохода</t>
  </si>
  <si>
    <t xml:space="preserve">2.1.  Субсидии на финансовое обеспечение выполнения муниципального задания </t>
  </si>
  <si>
    <t>Плата (тариф) за единицу услуги (работы)</t>
  </si>
  <si>
    <t>Планируемый объем оказания услуг 
(выполнения работ)</t>
  </si>
  <si>
    <t>2.2.  Доходы от оказания услуг, выполнения работ, реализации готовой продукции, иной  приносящей доход деятельности</t>
  </si>
  <si>
    <t>2.3.  Доходы, поступающие в порядке возмещения расходов, понесенных в связи с эксплуатацией имущества, находящегося в оперативном управлении  бюджетных  учреждений</t>
  </si>
  <si>
    <t>Плата (тариф) за единицу (объект)</t>
  </si>
  <si>
    <t>Планируемый объем объектов, 
предоставляемых в пользование</t>
  </si>
  <si>
    <t>2.4.  Возмещение расходов по решению судов (возмещение судебных издержек)</t>
  </si>
  <si>
    <t>3.   Расчет объема поступлений по штрафам, пеням, неустойкам, возмещениям ущерба</t>
  </si>
  <si>
    <t>4.   Расчет объема поступлений от прочих доходов текущего характера</t>
  </si>
  <si>
    <t>4.1.  Доходы, получаемые муниципальными учреждениями от субсидии на иные цели</t>
  </si>
  <si>
    <t>4.2. Доходы поступающие от благотоворительных взносов и пожертвований</t>
  </si>
  <si>
    <t xml:space="preserve">4.3. Доходы поступающие от грантов </t>
  </si>
  <si>
    <t>5. Расчет объема поступлений от прочих доходов текущего характера</t>
  </si>
  <si>
    <t>5.1.  Доходы, получаемые муниципальными учреждениями от субсидии на осуществление капитальных вложений</t>
  </si>
  <si>
    <t>5.2. Поступления капитального характера от иных резидентов</t>
  </si>
  <si>
    <t>6. Расчет объема поступлений от операций с нефинансовыми активами</t>
  </si>
  <si>
    <t>6.1.  Доходы, получаемые от реализации основных средств</t>
  </si>
  <si>
    <t>6.2.  Доходы, получаемые от реализации материальных запасов</t>
  </si>
  <si>
    <t>Административный персонал</t>
  </si>
  <si>
    <t>Педагогический персонал</t>
  </si>
  <si>
    <t>Учебно-вспомогательный персонал</t>
  </si>
  <si>
    <t xml:space="preserve">МОП </t>
  </si>
  <si>
    <t>Стимулирующий фонд</t>
  </si>
  <si>
    <t xml:space="preserve">Итого: </t>
  </si>
  <si>
    <t>1.2. Расчеты (обоснования) выплат персоналу при направлении в служебные командировки</t>
  </si>
  <si>
    <t>Вид расхода</t>
  </si>
  <si>
    <t xml:space="preserve">   112</t>
  </si>
  <si>
    <t>Очередной финансовый год</t>
  </si>
  <si>
    <t>N 
п/п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</si>
  <si>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</si>
  <si>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</si>
  <si>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</si>
  <si>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</si>
  <si>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</t>
  </si>
  <si>
    <t>1.3. Расчеты (обоснования) выплат персоналу по уходу за ребенком</t>
  </si>
  <si>
    <t xml:space="preserve">    112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</si>
  <si>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</si>
  <si>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</si>
  <si>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</si>
  <si>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</si>
  <si>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 xml:space="preserve">    119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</si>
  <si>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</si>
  <si>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</si>
  <si>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</si>
  <si>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Страховые взносы в Пенсионный фонд Российской Федерации, всего</t>
  </si>
  <si>
    <t>по ставке 22,0%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</si>
  <si>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</si>
  <si>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</si>
  <si>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</si>
  <si>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</si>
  <si>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</si>
  <si>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</si>
  <si>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</si>
  <si>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</si>
  <si>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</si>
  <si>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</si>
  <si>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</si>
  <si>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2.5</t>
  </si>
  <si>
    <t>Страховые взносы в Федеральный фонд обязательного медицинского страхования, всего (по ставке 5,1%)</t>
  </si>
  <si>
    <t>* Указываются страховые тарифы, дифференцированные по классам профессионального  риска, установленные Федеральным законом от 22 декабря 2005 года, N 179-ФЗ "О страховых  тарифах на  обязательное социальное страхование от несчастных случаев на производстве  и профессиональных заболеваний на 2006 год" (Собрание законодательства Российской Федерации, 2005, N 52, ст.5592; 2015, N 51, ст.7233).</t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</si>
  <si>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</si>
  <si>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</si>
  <si>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</si>
  <si>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Сумма выплат, руб.</t>
  </si>
  <si>
    <t>3. Расчет (обоснование) расходов на уплату налогов, сборов и иных платежей</t>
  </si>
  <si>
    <t>Наименование расходов</t>
  </si>
  <si>
    <t>Налоговая база, руб.</t>
  </si>
  <si>
    <t>Ставка налога, 
%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</si>
  <si>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</si>
  <si>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</si>
  <si>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</si>
  <si>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</si>
  <si>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</si>
  <si>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</si>
  <si>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</si>
  <si>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Кредиторская задолженность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</si>
  <si>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</si>
  <si>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</si>
  <si>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</si>
  <si>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</si>
  <si>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</si>
  <si>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</si>
  <si>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</si>
  <si>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Электроэнергия</t>
  </si>
  <si>
    <t>6.4.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</si>
  <si>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</si>
  <si>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</si>
  <si>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</si>
  <si>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</si>
  <si>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</si>
  <si>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</si>
  <si>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9</t>
  </si>
  <si>
    <t>6.6. Расчет (обоснование) расходов на оплату прочих работ, услуг</t>
  </si>
  <si>
    <t>Количество договоров</t>
  </si>
  <si>
    <t>Стоимость услуги, 
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</si>
  <si>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</si>
  <si>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</si>
  <si>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
руб.</t>
  </si>
  <si>
    <t xml:space="preserve">6.8. Расчет (обоснование) прочих расходов 
</t>
  </si>
  <si>
    <t>Сумма выплат, 
руб.</t>
  </si>
  <si>
    <t>1-ый плановый период</t>
  </si>
  <si>
    <t>2-ой плановый период</t>
  </si>
  <si>
    <t>Код строки</t>
  </si>
  <si>
    <t xml:space="preserve">Код по бюджетной классификации Российской Федерации </t>
  </si>
  <si>
    <t>Сумма</t>
  </si>
  <si>
    <t>за пределами планового периода</t>
  </si>
  <si>
    <t>на 2023 г.</t>
  </si>
  <si>
    <t>Раздел 1. Поступления и выплаты</t>
  </si>
  <si>
    <t>Коды</t>
  </si>
  <si>
    <t>Дата</t>
  </si>
  <si>
    <t>по Сводному реестру</t>
  </si>
  <si>
    <t>глава по БК</t>
  </si>
  <si>
    <t>ИНН</t>
  </si>
  <si>
    <t>КПП</t>
  </si>
  <si>
    <t>Единица измерения: руб.</t>
  </si>
  <si>
    <t>Учреждение</t>
  </si>
  <si>
    <t xml:space="preserve">Орган осуществляющий </t>
  </si>
  <si>
    <t>функции и полномочия учреждения</t>
  </si>
  <si>
    <t xml:space="preserve">План финансово-хозяйственной деятельности </t>
  </si>
  <si>
    <t>(подпись)</t>
  </si>
  <si>
    <t>(расшифровка подписи)</t>
  </si>
  <si>
    <t>(наименование учреждения)</t>
  </si>
  <si>
    <t>(наименование должности уполномоченного лица)</t>
  </si>
  <si>
    <t>Директор</t>
  </si>
  <si>
    <t>Утверждаю</t>
  </si>
  <si>
    <t>№
п/п</t>
  </si>
  <si>
    <t>Коды строк</t>
  </si>
  <si>
    <t>Год
начала закупки</t>
  </si>
  <si>
    <t>Код бюджетной классификации Россиийской Федерации</t>
  </si>
  <si>
    <t>(текущий финансовый год)</t>
  </si>
  <si>
    <t>(первый год планового периода)</t>
  </si>
  <si>
    <t>(второгой год планового перионад)</t>
  </si>
  <si>
    <t xml:space="preserve">Раздел 2. Сведения по выплатам на закупки товаров, работ, услуг </t>
  </si>
  <si>
    <t xml:space="preserve">    в том числе по году начала закупки: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</si>
  <si>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</si>
  <si>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</si>
  <si>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</si>
  <si>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</si>
  <si>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</si>
  <si>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</si>
  <si>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на текущий финансовый год</t>
  </si>
  <si>
    <t>1. Расчет объема поступлений доходов от собственности</t>
  </si>
  <si>
    <t>x</t>
  </si>
  <si>
    <t>Руководитель</t>
  </si>
  <si>
    <t>(уполномоченное лицо)</t>
  </si>
  <si>
    <t>(расшифровка подписи )</t>
  </si>
  <si>
    <t>Полное наименование учреждения</t>
  </si>
  <si>
    <t>Приложение 1 к Плану финансово-хозяйственной деятельности</t>
  </si>
  <si>
    <t>(наименование учреждения )</t>
  </si>
  <si>
    <t>Должность, 
группа должностей</t>
  </si>
  <si>
    <t>Установленная численность, единиц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</si>
  <si>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</si>
  <si>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</si>
  <si>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</si>
  <si>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</si>
  <si>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</si>
  <si>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</si>
  <si>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</si>
  <si>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Количество выплат</t>
  </si>
  <si>
    <t>Фонд оплаты труда в год, руб</t>
  </si>
  <si>
    <t>обязательное социальное страхование от несчастных случаев
на производстве и профессиональных заболеваний по ставке                                     0,      %*</t>
  </si>
  <si>
    <t>обязательное социальное страхование от несчастных случаев на производстве и профессиональных заболеваний по ставке                          0,   %*</t>
  </si>
  <si>
    <t xml:space="preserve">    851</t>
  </si>
  <si>
    <t xml:space="preserve"> </t>
  </si>
  <si>
    <t>Стоимость работ (услуг), 
руб.</t>
  </si>
  <si>
    <t>КРКС</t>
  </si>
  <si>
    <t xml:space="preserve">Сумма 
исчисленного 
налога, подлежащего 
уплате, руб. 
</t>
  </si>
  <si>
    <t xml:space="preserve">Общая сумма выплат, руб. 
</t>
  </si>
  <si>
    <t>1.1. Расчеты (обоснования) расходов на оплату труда</t>
  </si>
  <si>
    <t xml:space="preserve">1. Расчеты (обоснования) выплат персоналу </t>
  </si>
  <si>
    <t>Источник финансирования</t>
  </si>
  <si>
    <t>Приложение 2 к Плану финансово-хозяйственной деятельности</t>
  </si>
  <si>
    <t>Фонд оплаты труда в год, руб.</t>
  </si>
  <si>
    <t xml:space="preserve">от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</si>
  <si>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</si>
  <si>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</si>
  <si>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</si>
  <si>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</si>
  <si>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</si>
  <si>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</si>
  <si>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</si>
  <si>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</si>
  <si>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</si>
  <si>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</si>
  <si>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Контрольные данные для проверки ПФХД</t>
  </si>
  <si>
    <t>№ Соглашения</t>
  </si>
  <si>
    <t>Дата соглашения</t>
  </si>
  <si>
    <t>Муниципальное задание</t>
  </si>
  <si>
    <t>Иные цели</t>
  </si>
  <si>
    <t>Внебюджетная деятельность</t>
  </si>
  <si>
    <t>Сумма изменения                                                   текущий год</t>
  </si>
  <si>
    <t>Итого:</t>
  </si>
  <si>
    <t>земельный налог</t>
  </si>
  <si>
    <t>налог на имущество</t>
  </si>
  <si>
    <t>Остаток на начало года</t>
  </si>
  <si>
    <t>110</t>
  </si>
  <si>
    <t>Сумма изменения                                                              2 плановый период</t>
  </si>
  <si>
    <t>МЗ</t>
  </si>
  <si>
    <t>ВД</t>
  </si>
  <si>
    <t>ИЦ</t>
  </si>
  <si>
    <t>Общая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</si>
  <si>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</si>
  <si>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Субсидия на финансовое обеспечение выполнения государственного (муниципального) задания</t>
  </si>
  <si>
    <t>Субсидия на иные цели</t>
  </si>
  <si>
    <t>на 2024 г.</t>
  </si>
  <si>
    <t>Общеразвивающие занятия с детьми по сертификатам</t>
  </si>
  <si>
    <t>Оказание платных услуг, выполнения работ</t>
  </si>
  <si>
    <t>благотворительные взносы и пожертвования</t>
  </si>
  <si>
    <t>Родительсткая плата за лагерь</t>
  </si>
  <si>
    <t>Возврат прошлых лет</t>
  </si>
  <si>
    <t>130, 510</t>
  </si>
  <si>
    <t>Кредиторская задолженность на начало года</t>
  </si>
  <si>
    <t>26421.2</t>
  </si>
  <si>
    <t>1.4.2.2</t>
  </si>
  <si>
    <t xml:space="preserve"> субсидии на осуществление капитальных вложений</t>
  </si>
  <si>
    <t>Сумма изменения                                                                  1 плановый период</t>
  </si>
  <si>
    <t>11.</t>
  </si>
  <si>
    <t>12.</t>
  </si>
  <si>
    <t>13.</t>
  </si>
  <si>
    <t>14.</t>
  </si>
  <si>
    <t>15.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</si>
  <si>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</si>
  <si>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</si>
  <si>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</si>
  <si>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 пособия, компенсации и иные социальные выплаты гражданам, кроме публичных нормативных обязательств</t>
  </si>
  <si>
    <t>2211</t>
  </si>
  <si>
    <t>321</t>
  </si>
  <si>
    <t>10</t>
  </si>
  <si>
    <t>Возмещение расходов по решению судов (возмещение судебных издержек)/поступлений по штрафам, пеням, неустойкам, возмещениям ущерба</t>
  </si>
  <si>
    <t>по ОКЕИ</t>
  </si>
  <si>
    <t>Транспортный налог</t>
  </si>
  <si>
    <t>Услуги связи</t>
  </si>
  <si>
    <t>Холодная вода</t>
  </si>
  <si>
    <t>Водоотведение</t>
  </si>
  <si>
    <t>Вывоз мусора</t>
  </si>
  <si>
    <t>Командировочные расходы</t>
  </si>
  <si>
    <t>Интернет</t>
  </si>
  <si>
    <t>Теплоэнергия+горячая вода</t>
  </si>
  <si>
    <t>16.</t>
  </si>
  <si>
    <t>17.</t>
  </si>
  <si>
    <t>18.</t>
  </si>
  <si>
    <t>19.</t>
  </si>
  <si>
    <t>20.</t>
  </si>
  <si>
    <t>на 2023 г. и плановый период 2024 и 2025 годов</t>
  </si>
  <si>
    <t>на 2025 г.</t>
  </si>
  <si>
    <t xml:space="preserve">Обоснования (расчеты) плановых показателей по поступлениям 
на 2023 год и на плановый период 2024  и 2025 годов </t>
  </si>
  <si>
    <t>21.</t>
  </si>
  <si>
    <t>22.</t>
  </si>
  <si>
    <t>23.</t>
  </si>
  <si>
    <t>24.</t>
  </si>
  <si>
    <t>25.</t>
  </si>
  <si>
    <t>26.</t>
  </si>
  <si>
    <t>27.</t>
  </si>
  <si>
    <t>Возврат прошлых лет (510)</t>
  </si>
  <si>
    <t>2023     г.</t>
  </si>
  <si>
    <t>Администрация Тутаевского муниципального района</t>
  </si>
  <si>
    <t>Услуги связи (обл.)</t>
  </si>
  <si>
    <t>Теплоэнергия</t>
  </si>
  <si>
    <t>Техническое обслуживание пожарной сигнализации</t>
  </si>
  <si>
    <t>Тревожная кнопка МВД</t>
  </si>
  <si>
    <t>Дератизация, дезинсекция</t>
  </si>
  <si>
    <t>Аккарицидная обработка</t>
  </si>
  <si>
    <t>Обслуживание оргтехники (ремонт орг.техники) (обл.)</t>
  </si>
  <si>
    <t>РСПИ ВДПО</t>
  </si>
  <si>
    <t>Тех.осмотр</t>
  </si>
  <si>
    <t>Медосмотр сотрудников</t>
  </si>
  <si>
    <t>Санминимум с выдачей мед.книжек</t>
  </si>
  <si>
    <t>Выезд по сигналу "Тревога" УВО ВНГ</t>
  </si>
  <si>
    <t>Мониторинг т/с</t>
  </si>
  <si>
    <t>Договор с ИОЦ (обл.)</t>
  </si>
  <si>
    <t>Бланки аттестатов, грамоты (обл.)</t>
  </si>
  <si>
    <t>Канцелярские товары (обл.)</t>
  </si>
  <si>
    <t>Оказание услуг по организации перевозок школьными автобусами</t>
  </si>
  <si>
    <t>Компенсация по уходу за детьми до 3-х лет</t>
  </si>
  <si>
    <t>Субсидия на организацию питания в общеобразовательных организациях</t>
  </si>
  <si>
    <t>Субсидия на содержание школьных автобусов</t>
  </si>
  <si>
    <t xml:space="preserve">Субсидия на ежемесячное вознаграждение за классное руководство педагогическим работникам муниципальных общеобразовательных организаций </t>
  </si>
  <si>
    <t>Субсидия на организацию горячего питания обучающихся, получающих начальное общее образование в муниципальных образовательных организациях</t>
  </si>
  <si>
    <t>Лицензионные программы  (обл.)</t>
  </si>
  <si>
    <t xml:space="preserve">Обоснования (расчеты) плановых показателей по поступлениям 
на  2023 год и на плановый период    2024  и  2025  годов </t>
  </si>
  <si>
    <t>Муниципальное общеобразовательное учреждение Першинская основная школа Тутаевского муниципального района</t>
  </si>
  <si>
    <t>Е.Ю. Смирнова</t>
  </si>
  <si>
    <t>Смирнова Е.Ю.</t>
  </si>
  <si>
    <t>8(48533)41116</t>
  </si>
  <si>
    <t>МОУ Першинская ОШ</t>
  </si>
  <si>
    <t>Питание дошкольников</t>
  </si>
  <si>
    <t>Учебная литература (обл.)</t>
  </si>
  <si>
    <t>Жалюзи в кабинет Точка роста (обл.)</t>
  </si>
  <si>
    <t>Покупка продуктов питания школьников, родительская плата</t>
  </si>
  <si>
    <t xml:space="preserve">Покупка продуктов питания в лагеря с дневной формой пребывания детей, родительская плата </t>
  </si>
  <si>
    <t xml:space="preserve">Оплата стоимости продуктов питания в лагерях для детей, находящихся в трудной жизненной ситуации </t>
  </si>
  <si>
    <t>Оплата стоимости наборов продуктов питания в лагерях с дневной формой пребывания детей</t>
  </si>
  <si>
    <t xml:space="preserve">Оплата стоиомости канцелярских товаров в лагерях для детей, находящихся в трудной жизненной ситуации </t>
  </si>
  <si>
    <t>Субсидия на оплату стоимостинаборов продуктов питания в лагерях с девной формой пребывания детей (продукты питания)</t>
  </si>
  <si>
    <t xml:space="preserve">Субсидия на отдых и оздоровление детей, находящихся в ТЖС </t>
  </si>
  <si>
    <t>" 17 " февраля  2023 г.</t>
  </si>
  <si>
    <t xml:space="preserve"> "17"</t>
  </si>
  <si>
    <t>февраля</t>
  </si>
  <si>
    <t>17.02.2023</t>
  </si>
  <si>
    <t>17 февраля 2023 года</t>
  </si>
  <si>
    <t>Покупка продуктов питания дошкольников, родительская плата</t>
  </si>
  <si>
    <t xml:space="preserve">Поекупка продуктов питания для обучающихся, получающих начальное общее образование </t>
  </si>
  <si>
    <t>Покупка продуктов питания для обучающихся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</si>
</sst>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70">
    <xf numFmtId="0" fontId="0" fillId="0" borderId="0" xfId="0"/>
    <xf numFmtId="4" fontId="2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/>
    </xf>
    <xf numFmtId="4" fontId="12" fillId="0" borderId="4" xfId="0" applyNumberFormat="1" applyFont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Fill="1"/>
    <xf numFmtId="0" fontId="15" fillId="0" borderId="0" xfId="0" applyFont="1" applyBorder="1" applyAlignment="1"/>
    <xf numFmtId="49" fontId="3" fillId="0" borderId="4" xfId="0" applyNumberFormat="1" applyFont="1" applyFill="1" applyBorder="1" applyAlignment="1">
      <alignment horizontal="center" vertical="top"/>
    </xf>
    <xf numFmtId="49" fontId="14" fillId="0" borderId="4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4" fontId="12" fillId="0" borderId="0" xfId="0" applyNumberFormat="1" applyFont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/>
    <xf numFmtId="4" fontId="16" fillId="0" borderId="4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2" fillId="0" borderId="0" xfId="0" applyFont="1" applyFill="1"/>
    <xf numFmtId="4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Fill="1" applyBorder="1" applyAlignment="1"/>
    <xf numFmtId="0" fontId="10" fillId="0" borderId="4" xfId="0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4" fontId="12" fillId="2" borderId="4" xfId="0" applyNumberFormat="1" applyFont="1" applyFill="1" applyBorder="1" applyAlignment="1" applyProtection="1">
      <alignment horizontal="center" vertical="center"/>
      <protection locked="0"/>
    </xf>
    <xf numFmtId="4" fontId="14" fillId="0" borderId="4" xfId="0" applyNumberFormat="1" applyFont="1" applyFill="1" applyBorder="1" applyAlignment="1" applyProtection="1">
      <alignment horizontal="center" vertical="center"/>
      <protection hidden="1"/>
    </xf>
    <xf numFmtId="4" fontId="14" fillId="0" borderId="11" xfId="0" applyNumberFormat="1" applyFont="1" applyFill="1" applyBorder="1" applyAlignment="1" applyProtection="1">
      <alignment horizontal="center" vertical="center"/>
      <protection hidden="1"/>
    </xf>
    <xf numFmtId="4" fontId="11" fillId="0" borderId="4" xfId="0" applyNumberFormat="1" applyFont="1" applyFill="1" applyBorder="1" applyAlignment="1" applyProtection="1">
      <alignment horizontal="center" vertical="center"/>
      <protection hidden="1"/>
    </xf>
    <xf numFmtId="4" fontId="11" fillId="0" borderId="4" xfId="0" applyNumberFormat="1" applyFont="1" applyFill="1" applyBorder="1" applyAlignment="1" applyProtection="1">
      <alignment horizontal="center" vertical="center" wrapText="1"/>
      <protection hidden="1"/>
    </xf>
    <xf numFmtId="4" fontId="13" fillId="0" borderId="4" xfId="0" applyNumberFormat="1" applyFont="1" applyBorder="1" applyAlignment="1" applyProtection="1">
      <alignment horizontal="center" vertical="center"/>
      <protection hidden="1"/>
    </xf>
    <xf numFmtId="4" fontId="12" fillId="0" borderId="4" xfId="0" applyNumberFormat="1" applyFont="1" applyBorder="1" applyAlignment="1" applyProtection="1">
      <alignment horizontal="center" vertical="center"/>
      <protection hidden="1"/>
    </xf>
    <xf numFmtId="4" fontId="14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14" fontId="12" fillId="2" borderId="4" xfId="0" applyNumberFormat="1" applyFont="1" applyFill="1" applyBorder="1" applyAlignment="1" applyProtection="1">
      <alignment horizontal="center" vertical="center"/>
      <protection locked="0"/>
    </xf>
    <xf numFmtId="4" fontId="12" fillId="0" borderId="4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/>
    <xf numFmtId="4" fontId="0" fillId="0" borderId="0" xfId="0" applyNumberFormat="1"/>
    <xf numFmtId="0" fontId="16" fillId="3" borderId="4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 wrapText="1"/>
    </xf>
    <xf numFmtId="4" fontId="11" fillId="3" borderId="4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4" fontId="2" fillId="3" borderId="0" xfId="0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/>
    </xf>
    <xf numFmtId="0" fontId="15" fillId="3" borderId="0" xfId="0" applyFont="1" applyFill="1" applyAlignment="1"/>
    <xf numFmtId="4" fontId="16" fillId="3" borderId="4" xfId="0" applyNumberFormat="1" applyFont="1" applyFill="1" applyBorder="1" applyAlignment="1">
      <alignment horizontal="center" vertical="center"/>
    </xf>
    <xf numFmtId="0" fontId="15" fillId="3" borderId="0" xfId="0" applyFont="1" applyFill="1"/>
    <xf numFmtId="0" fontId="11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4" fontId="13" fillId="3" borderId="4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vertical="center"/>
    </xf>
    <xf numFmtId="4" fontId="15" fillId="3" borderId="0" xfId="0" applyNumberFormat="1" applyFont="1" applyFill="1" applyBorder="1" applyAlignment="1">
      <alignment horizontal="center" vertical="center"/>
    </xf>
    <xf numFmtId="4" fontId="13" fillId="3" borderId="4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" fontId="15" fillId="0" borderId="0" xfId="0" applyNumberFormat="1" applyFont="1"/>
    <xf numFmtId="49" fontId="14" fillId="2" borderId="4" xfId="0" applyNumberFormat="1" applyFon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4" xfId="0" applyNumberFormat="1" applyFont="1" applyFill="1" applyBorder="1" applyAlignment="1" applyProtection="1">
      <alignment horizontal="center" vertical="center"/>
      <protection locked="0"/>
    </xf>
    <xf numFmtId="4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4" xfId="0" applyNumberFormat="1" applyFont="1" applyFill="1" applyBorder="1" applyAlignment="1" applyProtection="1">
      <alignment horizontal="center" vertical="center"/>
      <protection locked="0"/>
    </xf>
    <xf numFmtId="0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wrapText="1"/>
      <protection locked="0"/>
    </xf>
    <xf numFmtId="0" fontId="15" fillId="2" borderId="8" xfId="0" applyFont="1" applyFill="1" applyBorder="1" applyAlignment="1" applyProtection="1">
      <alignment wrapText="1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4" fontId="14" fillId="0" borderId="4" xfId="0" applyNumberFormat="1" applyFont="1" applyFill="1" applyBorder="1" applyAlignment="1" applyProtection="1">
      <alignment horizontal="center" wrapText="1"/>
      <protection locked="0"/>
    </xf>
    <xf numFmtId="4" fontId="12" fillId="0" borderId="4" xfId="0" applyNumberFormat="1" applyFont="1" applyFill="1" applyBorder="1" applyAlignment="1" applyProtection="1">
      <alignment horizontal="center"/>
      <protection locked="0"/>
    </xf>
    <xf numFmtId="4" fontId="12" fillId="0" borderId="4" xfId="0" applyNumberFormat="1" applyFont="1" applyFill="1" applyBorder="1" applyAlignment="1" applyProtection="1">
      <alignment horizontal="center" vertical="center"/>
      <protection locked="0"/>
    </xf>
    <xf numFmtId="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4" fillId="0" borderId="4" xfId="0" applyNumberFormat="1" applyFont="1" applyFill="1" applyBorder="1" applyAlignment="1" applyProtection="1">
      <alignment horizontal="center" vertical="center" shrinkToFit="1"/>
      <protection locked="0"/>
    </xf>
    <xf numFmtId="4" fontId="14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4" xfId="0" applyNumberFormat="1" applyFont="1" applyFill="1" applyBorder="1" applyAlignment="1" applyProtection="1">
      <alignment horizontal="center"/>
      <protection locked="0"/>
    </xf>
    <xf numFmtId="4" fontId="12" fillId="0" borderId="4" xfId="0" applyNumberFormat="1" applyFont="1" applyFill="1" applyBorder="1" applyProtection="1">
      <protection locked="0"/>
    </xf>
    <xf numFmtId="4" fontId="14" fillId="0" borderId="4" xfId="0" applyNumberFormat="1" applyFont="1" applyFill="1" applyBorder="1" applyAlignment="1" applyProtection="1">
      <alignment horizontal="center"/>
      <protection locked="0"/>
    </xf>
    <xf numFmtId="49" fontId="15" fillId="0" borderId="4" xfId="0" applyNumberFormat="1" applyFont="1" applyFill="1" applyBorder="1" applyAlignment="1" applyProtection="1">
      <alignment horizontal="center" vertical="center"/>
      <protection locked="0"/>
    </xf>
    <xf numFmtId="2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4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4" xfId="0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Protection="1">
      <protection locked="0"/>
    </xf>
    <xf numFmtId="0" fontId="12" fillId="0" borderId="0" xfId="0" applyFont="1" applyFill="1" applyBorder="1"/>
    <xf numFmtId="0" fontId="9" fillId="0" borderId="0" xfId="0" applyFont="1" applyFill="1" applyAlignment="1">
      <alignment horizontal="center" vertical="top"/>
    </xf>
    <xf numFmtId="49" fontId="15" fillId="0" borderId="4" xfId="0" applyNumberFormat="1" applyFont="1" applyFill="1" applyBorder="1" applyProtection="1">
      <protection locked="0"/>
    </xf>
    <xf numFmtId="49" fontId="11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Alignment="1"/>
    <xf numFmtId="0" fontId="18" fillId="0" borderId="0" xfId="0" applyFont="1" applyAlignment="1">
      <alignment horizontal="center" vertical="center" wrapText="1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4" fontId="15" fillId="0" borderId="4" xfId="0" applyNumberFormat="1" applyFont="1" applyFill="1" applyBorder="1" applyAlignment="1" applyProtection="1">
      <alignment horizontal="center" vertical="center"/>
      <protection locked="0"/>
    </xf>
    <xf numFmtId="1" fontId="7" fillId="0" borderId="4" xfId="0" applyNumberFormat="1" applyFont="1" applyFill="1" applyBorder="1" applyAlignment="1">
      <alignment horizontal="center" vertical="center" shrinkToFit="1"/>
    </xf>
    <xf numFmtId="4" fontId="11" fillId="0" borderId="4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 shrinkToFit="1"/>
    </xf>
    <xf numFmtId="4" fontId="14" fillId="0" borderId="4" xfId="0" applyNumberFormat="1" applyFont="1" applyFill="1" applyBorder="1" applyAlignment="1">
      <alignment horizontal="center" vertical="center"/>
    </xf>
    <xf numFmtId="4" fontId="15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/>
    <xf numFmtId="49" fontId="6" fillId="0" borderId="0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Fill="1" applyBorder="1" applyAlignment="1">
      <alignment horizontal="center" vertical="center" shrinkToFit="1"/>
    </xf>
    <xf numFmtId="3" fontId="7" fillId="0" borderId="0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/>
    </xf>
    <xf numFmtId="0" fontId="15" fillId="0" borderId="4" xfId="0" applyFont="1" applyFill="1" applyBorder="1" applyProtection="1">
      <protection locked="0"/>
    </xf>
    <xf numFmtId="4" fontId="11" fillId="0" borderId="4" xfId="0" applyNumberFormat="1" applyFont="1" applyFill="1" applyBorder="1" applyAlignment="1">
      <alignment horizontal="center"/>
    </xf>
    <xf numFmtId="2" fontId="11" fillId="0" borderId="4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wrapText="1"/>
      <protection locked="0"/>
    </xf>
    <xf numFmtId="4" fontId="3" fillId="0" borderId="4" xfId="0" applyNumberFormat="1" applyFont="1" applyFill="1" applyBorder="1" applyAlignment="1" applyProtection="1">
      <alignment horizontal="center" wrapText="1"/>
      <protection locked="0"/>
    </xf>
    <xf numFmtId="4" fontId="15" fillId="0" borderId="4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4" xfId="0" applyNumberFormat="1" applyFont="1" applyFill="1" applyBorder="1" applyAlignment="1" applyProtection="1">
      <alignment horizontal="left" wrapText="1"/>
      <protection locked="0"/>
    </xf>
    <xf numFmtId="0" fontId="12" fillId="0" borderId="4" xfId="0" applyFont="1" applyFill="1" applyBorder="1" applyAlignment="1">
      <alignment horizontal="center" vertical="center"/>
    </xf>
    <xf numFmtId="49" fontId="12" fillId="0" borderId="4" xfId="0" applyNumberFormat="1" applyFont="1" applyFill="1" applyBorder="1" applyProtection="1">
      <protection locked="0"/>
    </xf>
    <xf numFmtId="0" fontId="12" fillId="0" borderId="4" xfId="0" applyFont="1" applyFill="1" applyBorder="1"/>
    <xf numFmtId="49" fontId="11" fillId="0" borderId="4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49" fontId="14" fillId="0" borderId="4" xfId="0" applyNumberFormat="1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Protection="1">
      <protection locked="0"/>
    </xf>
    <xf numFmtId="1" fontId="3" fillId="0" borderId="4" xfId="0" applyNumberFormat="1" applyFont="1" applyFill="1" applyBorder="1" applyAlignment="1">
      <alignment horizontal="center" vertical="center" shrinkToFit="1"/>
    </xf>
    <xf numFmtId="4" fontId="2" fillId="0" borderId="4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right" vertical="center" wrapText="1"/>
    </xf>
    <xf numFmtId="1" fontId="3" fillId="0" borderId="0" xfId="0" applyNumberFormat="1" applyFont="1" applyFill="1" applyBorder="1" applyAlignment="1">
      <alignment horizontal="center" vertical="center" shrinkToFit="1"/>
    </xf>
    <xf numFmtId="2" fontId="2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 applyProtection="1">
      <alignment horizontal="center" vertical="center"/>
      <protection locked="0"/>
    </xf>
    <xf numFmtId="4" fontId="12" fillId="2" borderId="4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1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4" fontId="14" fillId="2" borderId="4" xfId="0" applyNumberFormat="1" applyFont="1" applyFill="1" applyBorder="1" applyAlignment="1" applyProtection="1">
      <alignment horizontal="center" vertical="center"/>
      <protection locked="0" hidden="1"/>
    </xf>
    <xf numFmtId="4" fontId="14" fillId="0" borderId="7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/>
    <xf numFmtId="0" fontId="3" fillId="0" borderId="2" xfId="0" applyFont="1" applyFill="1" applyBorder="1"/>
    <xf numFmtId="0" fontId="19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4" fillId="0" borderId="4" xfId="0" applyFont="1" applyFill="1" applyBorder="1"/>
    <xf numFmtId="0" fontId="14" fillId="0" borderId="4" xfId="0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 applyProtection="1">
      <alignment horizontal="center" vertical="center"/>
      <protection locked="0" hidden="1"/>
    </xf>
    <xf numFmtId="4" fontId="3" fillId="2" borderId="4" xfId="0" applyNumberFormat="1" applyFont="1" applyFill="1" applyBorder="1" applyAlignment="1" applyProtection="1">
      <alignment horizontal="center" vertical="center"/>
      <protection locked="0"/>
    </xf>
    <xf numFmtId="4" fontId="2" fillId="3" borderId="4" xfId="0" applyNumberFormat="1" applyFont="1" applyFill="1" applyBorder="1" applyAlignment="1">
      <alignment horizontal="center" vertical="center"/>
    </xf>
    <xf numFmtId="4" fontId="14" fillId="3" borderId="4" xfId="0" applyNumberFormat="1" applyFont="1" applyFill="1" applyBorder="1" applyAlignment="1" applyProtection="1">
      <alignment horizontal="center" vertical="center"/>
      <protection hidden="1"/>
    </xf>
    <xf numFmtId="4" fontId="12" fillId="3" borderId="4" xfId="0" applyNumberFormat="1" applyFont="1" applyFill="1" applyBorder="1" applyAlignment="1" applyProtection="1">
      <alignment horizontal="center" vertical="center"/>
      <protection hidden="1"/>
    </xf>
    <xf numFmtId="0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 applyProtection="1">
      <alignment horizont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4" fontId="14" fillId="0" borderId="4" xfId="0" applyNumberFormat="1" applyFont="1" applyFill="1" applyBorder="1" applyAlignment="1">
      <alignment horizontal="center" vertical="center" shrinkToFi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4" xfId="0" applyNumberFormat="1" applyFont="1" applyFill="1" applyBorder="1" applyAlignment="1">
      <alignment horizontal="center" vertical="center" shrinkToFit="1"/>
    </xf>
    <xf numFmtId="4" fontId="13" fillId="0" borderId="4" xfId="0" applyNumberFormat="1" applyFont="1" applyFill="1" applyBorder="1" applyAlignment="1" applyProtection="1">
      <alignment horizontal="center" vertical="center"/>
      <protection hidden="1"/>
    </xf>
    <xf numFmtId="4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 applyProtection="1">
      <alignment horizontal="center"/>
      <protection locked="0"/>
    </xf>
    <xf numFmtId="4" fontId="14" fillId="0" borderId="7" xfId="0" applyNumberFormat="1" applyFont="1" applyFill="1" applyBorder="1" applyAlignment="1" applyProtection="1">
      <alignment horizontal="center" vertical="center"/>
      <protection hidden="1"/>
    </xf>
    <xf numFmtId="0" fontId="16" fillId="0" borderId="4" xfId="0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right" vertical="center"/>
    </xf>
    <xf numFmtId="0" fontId="15" fillId="3" borderId="0" xfId="0" applyFont="1" applyFill="1" applyBorder="1" applyAlignment="1">
      <alignment vertical="center"/>
    </xf>
    <xf numFmtId="4" fontId="15" fillId="2" borderId="4" xfId="0" applyNumberFormat="1" applyFont="1" applyFill="1" applyBorder="1" applyProtection="1">
      <protection locked="0"/>
    </xf>
    <xf numFmtId="0" fontId="15" fillId="0" borderId="4" xfId="0" applyFont="1" applyFill="1" applyBorder="1" applyAlignment="1">
      <alignment horizontal="center"/>
    </xf>
    <xf numFmtId="4" fontId="16" fillId="3" borderId="0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wrapText="1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4" fontId="12" fillId="0" borderId="4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Protection="1">
      <protection locked="0"/>
    </xf>
    <xf numFmtId="4" fontId="12" fillId="3" borderId="4" xfId="0" applyNumberFormat="1" applyFont="1" applyFill="1" applyBorder="1" applyAlignment="1" applyProtection="1">
      <alignment horizontal="center" vertical="center"/>
      <protection locked="0"/>
    </xf>
    <xf numFmtId="4" fontId="12" fillId="2" borderId="4" xfId="0" applyNumberFormat="1" applyFont="1" applyFill="1" applyBorder="1" applyAlignment="1" applyProtection="1">
      <alignment horizontal="right" vertical="center"/>
      <protection locked="0"/>
    </xf>
    <xf numFmtId="4" fontId="12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" fontId="14" fillId="0" borderId="4" xfId="0" applyNumberFormat="1" applyFont="1" applyFill="1" applyBorder="1" applyAlignment="1" applyProtection="1">
      <alignment horizontal="right" vertical="center" shrinkToFit="1"/>
      <protection locked="0"/>
    </xf>
    <xf numFmtId="1" fontId="14" fillId="0" borderId="4" xfId="0" applyNumberFormat="1" applyFont="1" applyFill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2" fillId="0" borderId="0" xfId="0" applyFont="1" applyFill="1" applyAlignment="1">
      <alignment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Alignment="1">
      <alignment horizontal="center" wrapText="1"/>
    </xf>
    <xf numFmtId="0" fontId="1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/>
    <xf numFmtId="49" fontId="15" fillId="0" borderId="4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/>
    </xf>
    <xf numFmtId="49" fontId="3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>
      <alignment horizontal="center" wrapText="1"/>
    </xf>
    <xf numFmtId="4" fontId="13" fillId="0" borderId="4" xfId="0" applyNumberFormat="1" applyFont="1" applyFill="1" applyBorder="1" applyAlignment="1" applyProtection="1">
      <alignment horizontal="center"/>
      <protection locked="0"/>
    </xf>
    <xf numFmtId="4" fontId="13" fillId="0" borderId="4" xfId="0" applyNumberFormat="1" applyFont="1" applyFill="1" applyBorder="1" applyAlignment="1" applyProtection="1">
      <alignment horizontal="center" vertical="center"/>
      <protection locked="0"/>
    </xf>
    <xf numFmtId="4" fontId="14" fillId="0" borderId="3" xfId="0" applyNumberFormat="1" applyFont="1" applyFill="1" applyBorder="1" applyAlignment="1" applyProtection="1">
      <alignment horizontal="center" wrapText="1"/>
      <protection locked="0"/>
    </xf>
    <xf numFmtId="1" fontId="2" fillId="0" borderId="4" xfId="0" applyNumberFormat="1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/>
    </xf>
    <xf numFmtId="4" fontId="15" fillId="0" borderId="0" xfId="0" applyNumberFormat="1" applyFont="1" applyFill="1" applyAlignment="1" applyProtection="1">
      <alignment horizontal="center"/>
      <protection locked="0"/>
    </xf>
    <xf numFmtId="4" fontId="11" fillId="0" borderId="4" xfId="0" applyNumberFormat="1" applyFont="1" applyFill="1" applyBorder="1" applyAlignment="1" applyProtection="1">
      <alignment horizontal="center"/>
      <protection locked="0"/>
    </xf>
    <xf numFmtId="2" fontId="12" fillId="0" borderId="4" xfId="0" applyNumberFormat="1" applyFont="1" applyFill="1" applyBorder="1" applyAlignment="1" applyProtection="1">
      <alignment horizontal="center"/>
      <protection locked="0"/>
    </xf>
    <xf numFmtId="0" fontId="12" fillId="0" borderId="4" xfId="0" applyFont="1" applyFill="1" applyBorder="1" applyAlignment="1" applyProtection="1">
      <alignment horizontal="center"/>
      <protection locked="0"/>
    </xf>
    <xf numFmtId="0" fontId="12" fillId="0" borderId="4" xfId="0" applyFont="1" applyFill="1" applyBorder="1" applyProtection="1">
      <protection locked="0"/>
    </xf>
    <xf numFmtId="4" fontId="11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center" vertical="center"/>
      <protection locked="0"/>
    </xf>
    <xf numFmtId="4" fontId="14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4" xfId="0" applyNumberFormat="1" applyFont="1" applyFill="1" applyBorder="1" applyAlignment="1" applyProtection="1">
      <alignment horizontal="right" vertical="center"/>
      <protection locked="0"/>
    </xf>
    <xf numFmtId="2" fontId="14" fillId="0" borderId="4" xfId="0" applyNumberFormat="1" applyFont="1" applyFill="1" applyBorder="1" applyAlignment="1" applyProtection="1">
      <alignment horizontal="center" vertical="center" shrinkToFit="1"/>
      <protection locked="0"/>
    </xf>
    <xf numFmtId="2" fontId="14" fillId="0" borderId="4" xfId="0" applyNumberFormat="1" applyFont="1" applyFill="1" applyBorder="1" applyAlignment="1" applyProtection="1">
      <alignment horizontal="center"/>
      <protection locked="0"/>
    </xf>
    <xf numFmtId="49" fontId="14" fillId="0" borderId="4" xfId="0" applyNumberFormat="1" applyFont="1" applyFill="1" applyBorder="1" applyAlignment="1" applyProtection="1">
      <alignment horizontal="left" wrapText="1"/>
      <protection locked="0"/>
    </xf>
    <xf numFmtId="49" fontId="3" fillId="0" borderId="4" xfId="0" applyNumberFormat="1" applyFont="1" applyFill="1" applyBorder="1" applyAlignment="1" applyProtection="1">
      <alignment horizontal="left" vertical="center"/>
      <protection locked="0"/>
    </xf>
    <xf numFmtId="4" fontId="13" fillId="0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Alignment="1" applyProtection="1">
      <alignment horizontal="center" vertical="center" shrinkToFit="1"/>
      <protection locked="0"/>
    </xf>
    <xf numFmtId="3" fontId="14" fillId="0" borderId="4" xfId="0" applyNumberFormat="1" applyFont="1" applyFill="1" applyBorder="1" applyAlignment="1" applyProtection="1">
      <alignment horizont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0" fontId="15" fillId="0" borderId="4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/>
      <protection locked="0"/>
    </xf>
    <xf numFmtId="0" fontId="5" fillId="0" borderId="4" xfId="0" applyNumberFormat="1" applyFont="1" applyFill="1" applyBorder="1" applyAlignment="1">
      <alignment horizontal="center" vertical="center"/>
    </xf>
    <xf numFmtId="4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Protection="1">
      <protection locked="0"/>
    </xf>
    <xf numFmtId="0" fontId="15" fillId="2" borderId="0" xfId="0" applyFont="1" applyFill="1" applyProtection="1">
      <protection locked="0"/>
    </xf>
    <xf numFmtId="49" fontId="14" fillId="3" borderId="4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4" xfId="0" applyNumberFormat="1" applyFont="1" applyFill="1" applyBorder="1" applyAlignment="1" applyProtection="1">
      <alignment horizontal="center" vertical="center"/>
      <protection locked="0"/>
    </xf>
    <xf numFmtId="4" fontId="14" fillId="3" borderId="4" xfId="0" applyNumberFormat="1" applyFont="1" applyFill="1" applyBorder="1" applyAlignment="1" applyProtection="1">
      <alignment horizontal="center" vertical="center" shrinkToFit="1"/>
      <protection locked="0"/>
    </xf>
    <xf numFmtId="2" fontId="14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4" fontId="15" fillId="3" borderId="4" xfId="0" applyNumberFormat="1" applyFont="1" applyFill="1" applyBorder="1" applyAlignment="1" applyProtection="1">
      <alignment horizontal="center" vertical="center"/>
      <protection locked="0"/>
    </xf>
    <xf numFmtId="49" fontId="15" fillId="3" borderId="4" xfId="0" applyNumberFormat="1" applyFont="1" applyFill="1" applyBorder="1" applyProtection="1">
      <protection locked="0"/>
    </xf>
    <xf numFmtId="4" fontId="14" fillId="3" borderId="4" xfId="0" applyNumberFormat="1" applyFont="1" applyFill="1" applyBorder="1" applyAlignment="1" applyProtection="1">
      <alignment horizontal="center" wrapText="1"/>
      <protection locked="0"/>
    </xf>
    <xf numFmtId="4" fontId="14" fillId="3" borderId="3" xfId="0" applyNumberFormat="1" applyFont="1" applyFill="1" applyBorder="1" applyAlignment="1" applyProtection="1">
      <alignment horizontal="center" wrapText="1"/>
      <protection locked="0"/>
    </xf>
    <xf numFmtId="4" fontId="12" fillId="3" borderId="4" xfId="0" applyNumberFormat="1" applyFont="1" applyFill="1" applyBorder="1" applyAlignment="1" applyProtection="1">
      <alignment horizontal="center"/>
      <protection locked="0"/>
    </xf>
    <xf numFmtId="49" fontId="12" fillId="3" borderId="4" xfId="0" applyNumberFormat="1" applyFont="1" applyFill="1" applyBorder="1" applyProtection="1">
      <protection locked="0"/>
    </xf>
    <xf numFmtId="49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14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14" fillId="3" borderId="4" xfId="0" applyNumberFormat="1" applyFont="1" applyFill="1" applyBorder="1" applyAlignment="1" applyProtection="1">
      <alignment horizontal="right" vertical="center"/>
      <protection locked="0"/>
    </xf>
    <xf numFmtId="4" fontId="14" fillId="3" borderId="4" xfId="0" applyNumberFormat="1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center"/>
      <protection locked="0"/>
    </xf>
    <xf numFmtId="2" fontId="14" fillId="3" borderId="4" xfId="0" applyNumberFormat="1" applyFont="1" applyFill="1" applyBorder="1" applyAlignment="1" applyProtection="1">
      <alignment horizontal="center"/>
      <protection locked="0"/>
    </xf>
    <xf numFmtId="49" fontId="14" fillId="3" borderId="4" xfId="0" applyNumberFormat="1" applyFont="1" applyFill="1" applyBorder="1" applyAlignment="1" applyProtection="1">
      <alignment horizontal="center" wrapText="1"/>
      <protection locked="0"/>
    </xf>
    <xf numFmtId="49" fontId="14" fillId="3" borderId="4" xfId="0" applyNumberFormat="1" applyFont="1" applyFill="1" applyBorder="1" applyAlignment="1" applyProtection="1">
      <alignment horizontal="left" wrapText="1"/>
      <protection locked="0"/>
    </xf>
    <xf numFmtId="49" fontId="12" fillId="3" borderId="4" xfId="0" applyNumberFormat="1" applyFont="1" applyFill="1" applyBorder="1" applyAlignment="1" applyProtection="1">
      <alignment horizontal="center"/>
      <protection locked="0"/>
    </xf>
    <xf numFmtId="4" fontId="12" fillId="3" borderId="4" xfId="0" applyNumberFormat="1" applyFont="1" applyFill="1" applyBorder="1" applyProtection="1">
      <protection locked="0"/>
    </xf>
    <xf numFmtId="4" fontId="14" fillId="3" borderId="4" xfId="0" applyNumberFormat="1" applyFont="1" applyFill="1" applyBorder="1" applyAlignment="1" applyProtection="1">
      <alignment horizontal="center"/>
      <protection locked="0"/>
    </xf>
    <xf numFmtId="4" fontId="3" fillId="3" borderId="4" xfId="0" applyNumberFormat="1" applyFont="1" applyFill="1" applyBorder="1" applyAlignment="1" applyProtection="1">
      <alignment horizontal="center" vertical="center"/>
      <protection locked="0"/>
    </xf>
    <xf numFmtId="49" fontId="14" fillId="3" borderId="3" xfId="0" applyNumberFormat="1" applyFont="1" applyFill="1" applyBorder="1" applyAlignment="1" applyProtection="1">
      <alignment horizontal="left" wrapText="1"/>
      <protection locked="0"/>
    </xf>
    <xf numFmtId="49" fontId="14" fillId="3" borderId="8" xfId="0" applyNumberFormat="1" applyFont="1" applyFill="1" applyBorder="1" applyAlignment="1" applyProtection="1">
      <alignment horizontal="left" wrapText="1"/>
      <protection locked="0"/>
    </xf>
    <xf numFmtId="49" fontId="14" fillId="3" borderId="9" xfId="0" applyNumberFormat="1" applyFont="1" applyFill="1" applyBorder="1" applyAlignment="1" applyProtection="1">
      <alignment horizontal="left" wrapText="1"/>
      <protection locked="0"/>
    </xf>
    <xf numFmtId="4" fontId="14" fillId="3" borderId="4" xfId="0" applyNumberFormat="1" applyFont="1" applyFill="1" applyBorder="1" applyAlignment="1" applyProtection="1">
      <alignment horizontal="right" vertical="center" shrinkToFit="1"/>
      <protection locked="0"/>
    </xf>
    <xf numFmtId="4" fontId="11" fillId="3" borderId="4" xfId="0" applyNumberFormat="1" applyFont="1" applyFill="1" applyBorder="1" applyAlignment="1">
      <alignment horizontal="center" vertical="center" shrinkToFit="1"/>
    </xf>
    <xf numFmtId="49" fontId="14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4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7" xfId="0" applyNumberFormat="1" applyFont="1" applyFill="1" applyBorder="1" applyAlignment="1" applyProtection="1">
      <alignment horizontal="center" vertical="center"/>
      <protection hidden="1"/>
    </xf>
    <xf numFmtId="4" fontId="14" fillId="0" borderId="6" xfId="0" applyNumberFormat="1" applyFont="1" applyFill="1" applyBorder="1" applyAlignment="1" applyProtection="1">
      <alignment horizontal="center" vertical="center"/>
      <protection hidden="1"/>
    </xf>
    <xf numFmtId="4" fontId="14" fillId="0" borderId="7" xfId="0" applyNumberFormat="1" applyFont="1" applyFill="1" applyBorder="1" applyAlignment="1" applyProtection="1">
      <alignment horizontal="center" vertical="center"/>
      <protection hidden="1"/>
    </xf>
    <xf numFmtId="0" fontId="11" fillId="0" borderId="2" xfId="0" applyFont="1" applyFill="1" applyBorder="1" applyAlignment="1">
      <alignment horizontal="left" wrapText="1"/>
    </xf>
    <xf numFmtId="49" fontId="14" fillId="0" borderId="6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/>
    <xf numFmtId="0" fontId="3" fillId="0" borderId="8" xfId="0" applyFont="1" applyFill="1" applyBorder="1" applyAlignment="1"/>
    <xf numFmtId="0" fontId="14" fillId="2" borderId="0" xfId="0" applyFont="1" applyFill="1" applyBorder="1" applyAlignment="1" applyProtection="1">
      <alignment wrapText="1"/>
      <protection locked="0"/>
    </xf>
    <xf numFmtId="0" fontId="14" fillId="2" borderId="2" xfId="0" applyFont="1" applyFill="1" applyBorder="1" applyAlignment="1" applyProtection="1">
      <alignment wrapText="1"/>
      <protection locked="0"/>
    </xf>
    <xf numFmtId="0" fontId="14" fillId="2" borderId="2" xfId="0" applyFont="1" applyFill="1" applyBorder="1" applyAlignment="1" applyProtection="1">
      <alignment horizontal="left" vertical="top" wrapText="1"/>
      <protection locked="0"/>
    </xf>
    <xf numFmtId="0" fontId="3" fillId="0" borderId="3" xfId="0" applyNumberFormat="1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3" fillId="0" borderId="1" xfId="0" applyNumberFormat="1" applyFont="1" applyFill="1" applyBorder="1" applyAlignment="1"/>
    <xf numFmtId="0" fontId="3" fillId="0" borderId="15" xfId="0" applyFont="1" applyFill="1" applyBorder="1" applyAlignment="1"/>
    <xf numFmtId="0" fontId="3" fillId="0" borderId="13" xfId="0" applyNumberFormat="1" applyFont="1" applyFill="1" applyBorder="1" applyAlignment="1"/>
    <xf numFmtId="0" fontId="3" fillId="0" borderId="2" xfId="0" applyFont="1" applyFill="1" applyBorder="1" applyAlignment="1"/>
    <xf numFmtId="0" fontId="2" fillId="0" borderId="3" xfId="0" applyNumberFormat="1" applyFont="1" applyFill="1" applyBorder="1" applyAlignment="1"/>
    <xf numFmtId="0" fontId="2" fillId="0" borderId="8" xfId="0" applyNumberFormat="1" applyFont="1" applyFill="1" applyBorder="1" applyAlignment="1"/>
    <xf numFmtId="0" fontId="14" fillId="0" borderId="0" xfId="0" applyFont="1" applyFill="1" applyAlignment="1">
      <alignment horizontal="center" vertical="center" wrapText="1" shrinkToFit="1"/>
    </xf>
    <xf numFmtId="0" fontId="14" fillId="0" borderId="0" xfId="0" applyFont="1" applyFill="1" applyAlignment="1"/>
    <xf numFmtId="0" fontId="19" fillId="0" borderId="15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14" fillId="2" borderId="2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 vertical="center" wrapText="1"/>
    </xf>
    <xf numFmtId="0" fontId="20" fillId="0" borderId="0" xfId="0" applyFont="1" applyFill="1" applyAlignment="1"/>
    <xf numFmtId="0" fontId="3" fillId="2" borderId="2" xfId="0" applyFont="1" applyFill="1" applyBorder="1" applyAlignment="1" applyProtection="1">
      <alignment horizontal="left"/>
      <protection locked="0"/>
    </xf>
    <xf numFmtId="0" fontId="14" fillId="0" borderId="6" xfId="0" applyFont="1" applyFill="1" applyBorder="1" applyAlignment="1">
      <alignment horizontal="center" vertical="center"/>
    </xf>
    <xf numFmtId="0" fontId="14" fillId="2" borderId="2" xfId="0" applyFont="1" applyFill="1" applyBorder="1" applyAlignment="1" applyProtection="1">
      <alignment horizontal="center" wrapText="1"/>
      <protection locked="0"/>
    </xf>
    <xf numFmtId="0" fontId="19" fillId="0" borderId="0" xfId="0" applyFont="1" applyFill="1" applyAlignment="1">
      <alignment horizontal="center" vertical="top" wrapText="1"/>
    </xf>
    <xf numFmtId="0" fontId="3" fillId="0" borderId="0" xfId="0" applyFont="1" applyFill="1" applyAlignment="1"/>
    <xf numFmtId="0" fontId="19" fillId="0" borderId="0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/>
    <xf numFmtId="0" fontId="14" fillId="2" borderId="2" xfId="0" applyFont="1" applyFill="1" applyBorder="1" applyAlignment="1" applyProtection="1">
      <alignment horizontal="center" vertical="center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3" fillId="0" borderId="3" xfId="0" applyFont="1" applyFill="1" applyBorder="1" applyAlignment="1"/>
    <xf numFmtId="0" fontId="3" fillId="0" borderId="8" xfId="0" applyNumberFormat="1" applyFont="1" applyFill="1" applyBorder="1" applyAlignment="1">
      <alignment horizontal="left" wrapText="1"/>
    </xf>
    <xf numFmtId="0" fontId="3" fillId="0" borderId="9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/>
    <xf numFmtId="0" fontId="3" fillId="0" borderId="0" xfId="0" applyFont="1" applyFill="1" applyBorder="1" applyAlignment="1"/>
    <xf numFmtId="0" fontId="3" fillId="0" borderId="3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wrapText="1"/>
    </xf>
    <xf numFmtId="0" fontId="1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/>
    <xf numFmtId="0" fontId="11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 applyProtection="1">
      <alignment horizont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0" borderId="3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Fill="1" applyBorder="1" applyAlignment="1">
      <alignment wrapText="1"/>
    </xf>
    <xf numFmtId="0" fontId="13" fillId="0" borderId="0" xfId="0" applyFont="1" applyFill="1" applyAlignment="1"/>
    <xf numFmtId="0" fontId="12" fillId="0" borderId="2" xfId="0" applyFont="1" applyFill="1" applyBorder="1" applyAlignment="1" applyProtection="1">
      <alignment horizontal="center" wrapText="1"/>
      <protection locked="0"/>
    </xf>
    <xf numFmtId="0" fontId="13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left" wrapText="1"/>
    </xf>
    <xf numFmtId="0" fontId="15" fillId="0" borderId="4" xfId="0" applyFont="1" applyBorder="1" applyAlignment="1"/>
    <xf numFmtId="0" fontId="15" fillId="0" borderId="13" xfId="0" applyFont="1" applyBorder="1" applyAlignment="1"/>
    <xf numFmtId="0" fontId="15" fillId="0" borderId="2" xfId="0" applyFont="1" applyBorder="1" applyAlignment="1"/>
    <xf numFmtId="0" fontId="15" fillId="0" borderId="12" xfId="0" applyFont="1" applyBorder="1" applyAlignment="1"/>
    <xf numFmtId="49" fontId="3" fillId="0" borderId="11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9" xfId="0" applyFont="1" applyBorder="1" applyAlignment="1"/>
    <xf numFmtId="49" fontId="3" fillId="0" borderId="3" xfId="0" applyNumberFormat="1" applyFont="1" applyFill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  <xf numFmtId="0" fontId="2" fillId="0" borderId="3" xfId="0" applyNumberFormat="1" applyFont="1" applyFill="1" applyBorder="1" applyAlignment="1">
      <alignment horizontal="left"/>
    </xf>
    <xf numFmtId="0" fontId="2" fillId="0" borderId="8" xfId="0" applyNumberFormat="1" applyFont="1" applyFill="1" applyBorder="1" applyAlignment="1">
      <alignment horizontal="left"/>
    </xf>
    <xf numFmtId="49" fontId="14" fillId="0" borderId="3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49" fontId="14" fillId="2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8" xfId="0" applyNumberFormat="1" applyFont="1" applyFill="1" applyBorder="1" applyAlignment="1">
      <alignment horizontal="center" wrapText="1"/>
    </xf>
    <xf numFmtId="0" fontId="3" fillId="0" borderId="9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horizontal="center"/>
      <protection locked="0"/>
    </xf>
    <xf numFmtId="0" fontId="15" fillId="0" borderId="0" xfId="0" applyFont="1" applyFill="1" applyAlignment="1"/>
    <xf numFmtId="0" fontId="13" fillId="0" borderId="0" xfId="0" applyFont="1" applyFill="1" applyAlignment="1">
      <alignment horizontal="center" vertical="center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5" fillId="2" borderId="2" xfId="0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Fill="1" applyBorder="1" applyAlignment="1">
      <alignment horizontal="center"/>
    </xf>
    <xf numFmtId="0" fontId="12" fillId="0" borderId="2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4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8" xfId="0" applyFont="1" applyFill="1" applyBorder="1" applyAlignment="1" applyProtection="1">
      <alignment horizontal="center" vertical="center" wrapText="1"/>
      <protection locked="0"/>
    </xf>
    <xf numFmtId="0" fontId="15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2" borderId="3" xfId="0" applyFont="1" applyFill="1" applyBorder="1" applyAlignment="1" applyProtection="1">
      <protection locked="0"/>
    </xf>
    <xf numFmtId="0" fontId="15" fillId="2" borderId="8" xfId="0" applyFont="1" applyFill="1" applyBorder="1" applyAlignment="1" applyProtection="1">
      <protection locked="0"/>
    </xf>
    <xf numFmtId="0" fontId="15" fillId="2" borderId="4" xfId="0" applyFont="1" applyFill="1" applyBorder="1" applyAlignment="1" applyProtection="1">
      <protection locked="0"/>
    </xf>
    <xf numFmtId="49" fontId="2" fillId="3" borderId="0" xfId="0" applyNumberFormat="1" applyFont="1" applyFill="1" applyBorder="1" applyAlignment="1">
      <alignment horizontal="right" vertical="center"/>
    </xf>
    <xf numFmtId="0" fontId="15" fillId="3" borderId="0" xfId="0" applyFont="1" applyFill="1" applyBorder="1" applyAlignment="1">
      <alignment vertical="center"/>
    </xf>
    <xf numFmtId="49" fontId="11" fillId="3" borderId="0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/>
    <xf numFmtId="0" fontId="15" fillId="3" borderId="5" xfId="0" applyFont="1" applyFill="1" applyBorder="1" applyAlignment="1"/>
    <xf numFmtId="0" fontId="15" fillId="3" borderId="13" xfId="0" applyFont="1" applyFill="1" applyBorder="1" applyAlignment="1"/>
    <xf numFmtId="0" fontId="15" fillId="3" borderId="2" xfId="0" applyFont="1" applyFill="1" applyBorder="1" applyAlignment="1"/>
    <xf numFmtId="0" fontId="15" fillId="3" borderId="12" xfId="0" applyFont="1" applyFill="1" applyBorder="1" applyAlignment="1"/>
    <xf numFmtId="0" fontId="11" fillId="3" borderId="2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15" fillId="2" borderId="3" xfId="0" applyFont="1" applyFill="1" applyBorder="1" applyAlignment="1" applyProtection="1">
      <alignment wrapText="1"/>
      <protection locked="0"/>
    </xf>
    <xf numFmtId="0" fontId="15" fillId="2" borderId="8" xfId="0" applyFont="1" applyFill="1" applyBorder="1" applyAlignment="1" applyProtection="1">
      <alignment wrapText="1"/>
      <protection locked="0"/>
    </xf>
    <xf numFmtId="0" fontId="15" fillId="2" borderId="4" xfId="0" applyFont="1" applyFill="1" applyBorder="1" applyAlignment="1" applyProtection="1">
      <alignment wrapText="1"/>
      <protection locked="0"/>
    </xf>
    <xf numFmtId="49" fontId="2" fillId="3" borderId="0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wrapText="1"/>
      <protection locked="0"/>
    </xf>
    <xf numFmtId="0" fontId="12" fillId="2" borderId="8" xfId="0" applyFont="1" applyFill="1" applyBorder="1" applyAlignment="1" applyProtection="1">
      <alignment wrapText="1"/>
      <protection locked="0"/>
    </xf>
    <xf numFmtId="0" fontId="15" fillId="3" borderId="1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8" xfId="0" applyNumberFormat="1" applyFont="1" applyFill="1" applyBorder="1" applyAlignment="1" applyProtection="1">
      <alignment horizontal="left" vertical="center" wrapText="1"/>
      <protection locked="0"/>
    </xf>
    <xf numFmtId="0" fontId="12" fillId="3" borderId="2" xfId="0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8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9" xfId="0" applyFont="1" applyFill="1" applyBorder="1" applyAlignment="1" applyProtection="1">
      <alignment horizontal="left" vertical="center" wrapText="1"/>
      <protection locked="0"/>
    </xf>
    <xf numFmtId="0" fontId="15" fillId="3" borderId="0" xfId="0" applyFont="1" applyFill="1" applyBorder="1" applyAlignment="1">
      <alignment horizontal="right" vertical="center"/>
    </xf>
    <xf numFmtId="0" fontId="15" fillId="3" borderId="5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9" xfId="0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49" fontId="3" fillId="0" borderId="8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" xfId="0" applyNumberFormat="1" applyFont="1" applyFill="1" applyBorder="1" applyAlignment="1" applyProtection="1">
      <alignment horizontal="left" vertical="center" wrapText="1"/>
      <protection locked="0"/>
    </xf>
    <xf numFmtId="4" fontId="3" fillId="0" borderId="3" xfId="0" applyNumberFormat="1" applyFont="1" applyFill="1" applyBorder="1" applyAlignment="1" applyProtection="1">
      <alignment horizontal="left" vertical="center" wrapText="1"/>
    </xf>
    <xf numFmtId="4" fontId="3" fillId="0" borderId="8" xfId="0" applyNumberFormat="1" applyFont="1" applyFill="1" applyBorder="1" applyAlignment="1" applyProtection="1">
      <alignment horizontal="left" vertical="center" wrapText="1"/>
    </xf>
    <xf numFmtId="0" fontId="15" fillId="0" borderId="9" xfId="0" applyFont="1" applyFill="1" applyBorder="1" applyAlignment="1" applyProtection="1">
      <alignment horizontal="left" vertical="center" wrapText="1"/>
    </xf>
    <xf numFmtId="4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9" xfId="0" applyFont="1" applyFill="1" applyBorder="1" applyAlignment="1" applyProtection="1">
      <alignment horizontal="left" vertical="center" wrapText="1"/>
      <protection locked="0"/>
    </xf>
    <xf numFmtId="4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right" wrapText="1"/>
    </xf>
    <xf numFmtId="0" fontId="12" fillId="0" borderId="0" xfId="0" applyFont="1" applyFill="1" applyAlignment="1">
      <alignment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right" vertical="center"/>
    </xf>
    <xf numFmtId="0" fontId="15" fillId="0" borderId="5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vertical="center" wrapText="1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>
      <alignment horizontal="center" vertical="center"/>
    </xf>
    <xf numFmtId="0" fontId="12" fillId="0" borderId="2" xfId="0" applyFont="1" applyFill="1" applyBorder="1" applyAlignment="1" applyProtection="1">
      <alignment wrapText="1"/>
      <protection locked="0"/>
    </xf>
    <xf numFmtId="0" fontId="15" fillId="0" borderId="2" xfId="0" applyFont="1" applyFill="1" applyBorder="1" applyAlignment="1" applyProtection="1">
      <alignment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right" vertical="top" wrapText="1"/>
    </xf>
    <xf numFmtId="0" fontId="16" fillId="0" borderId="9" xfId="0" applyFont="1" applyFill="1" applyBorder="1" applyAlignment="1">
      <alignment horizontal="right" vertical="top" wrapText="1"/>
    </xf>
    <xf numFmtId="0" fontId="12" fillId="0" borderId="0" xfId="0" applyFont="1" applyFill="1" applyAlignment="1"/>
    <xf numFmtId="49" fontId="11" fillId="0" borderId="0" xfId="0" applyNumberFormat="1" applyFont="1" applyFill="1" applyAlignment="1">
      <alignment horizontal="center" wrapText="1"/>
    </xf>
    <xf numFmtId="49" fontId="11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/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0" fontId="15" fillId="0" borderId="9" xfId="0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 applyProtection="1">
      <alignment horizontal="left" vertical="center" wrapText="1"/>
      <protection locked="0"/>
    </xf>
    <xf numFmtId="0" fontId="12" fillId="0" borderId="9" xfId="0" applyFont="1" applyFill="1" applyBorder="1" applyAlignment="1" applyProtection="1">
      <alignment horizontal="left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protection locked="0"/>
    </xf>
    <xf numFmtId="49" fontId="11" fillId="0" borderId="3" xfId="0" applyNumberFormat="1" applyFont="1" applyFill="1" applyBorder="1" applyAlignment="1">
      <alignment horizontal="right" vertical="center" wrapText="1"/>
    </xf>
    <xf numFmtId="0" fontId="13" fillId="0" borderId="8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wrapText="1"/>
    </xf>
    <xf numFmtId="49" fontId="11" fillId="0" borderId="2" xfId="0" applyNumberFormat="1" applyFont="1" applyFill="1" applyBorder="1" applyAlignment="1"/>
    <xf numFmtId="0" fontId="13" fillId="0" borderId="2" xfId="0" applyFont="1" applyFill="1" applyBorder="1" applyAlignment="1"/>
    <xf numFmtId="0" fontId="15" fillId="0" borderId="8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49" fontId="14" fillId="3" borderId="3" xfId="0" applyNumberFormat="1" applyFont="1" applyFill="1" applyBorder="1" applyAlignment="1" applyProtection="1">
      <alignment horizontal="left" wrapText="1"/>
      <protection locked="0"/>
    </xf>
    <xf numFmtId="49" fontId="14" fillId="3" borderId="8" xfId="0" applyNumberFormat="1" applyFont="1" applyFill="1" applyBorder="1" applyAlignment="1" applyProtection="1">
      <alignment horizontal="left" wrapText="1"/>
      <protection locked="0"/>
    </xf>
    <xf numFmtId="49" fontId="14" fillId="3" borderId="9" xfId="0" applyNumberFormat="1" applyFont="1" applyFill="1" applyBorder="1" applyAlignment="1" applyProtection="1">
      <alignment horizontal="left" wrapText="1"/>
      <protection locked="0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3" xfId="0" applyNumberFormat="1" applyFont="1" applyFill="1" applyBorder="1" applyAlignment="1" applyProtection="1">
      <alignment horizontal="left" wrapText="1"/>
      <protection locked="0"/>
    </xf>
    <xf numFmtId="0" fontId="12" fillId="0" borderId="8" xfId="0" applyFont="1" applyFill="1" applyBorder="1" applyAlignment="1" applyProtection="1">
      <alignment wrapText="1"/>
      <protection locked="0"/>
    </xf>
    <xf numFmtId="0" fontId="12" fillId="0" borderId="9" xfId="0" applyFont="1" applyFill="1" applyBorder="1" applyAlignment="1" applyProtection="1">
      <alignment wrapText="1"/>
      <protection locked="0"/>
    </xf>
    <xf numFmtId="49" fontId="10" fillId="0" borderId="8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2" fontId="14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0" borderId="8" xfId="0" applyFont="1" applyFill="1" applyBorder="1" applyAlignment="1" applyProtection="1">
      <alignment horizontal="left" vertical="center" wrapText="1" shrinkToFit="1"/>
      <protection locked="0"/>
    </xf>
    <xf numFmtId="49" fontId="14" fillId="0" borderId="4" xfId="0" applyNumberFormat="1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 applyProtection="1">
      <alignment horizontal="left" vertical="center" wrapText="1"/>
      <protection locked="0"/>
    </xf>
    <xf numFmtId="0" fontId="15" fillId="0" borderId="9" xfId="0" applyFont="1" applyFill="1" applyBorder="1" applyAlignment="1" applyProtection="1">
      <alignment horizontal="left"/>
      <protection locked="0"/>
    </xf>
    <xf numFmtId="49" fontId="3" fillId="0" borderId="3" xfId="0" applyNumberFormat="1" applyFont="1" applyFill="1" applyBorder="1" applyAlignment="1" applyProtection="1">
      <alignment vertical="center" wrapText="1"/>
      <protection locked="0"/>
    </xf>
    <xf numFmtId="0" fontId="15" fillId="0" borderId="8" xfId="0" applyFont="1" applyFill="1" applyBorder="1" applyAlignment="1" applyProtection="1">
      <alignment vertical="center" wrapText="1"/>
      <protection locked="0"/>
    </xf>
    <xf numFmtId="0" fontId="15" fillId="0" borderId="9" xfId="0" applyFont="1" applyFill="1" applyBorder="1" applyAlignment="1" applyProtection="1">
      <alignment vertical="center"/>
      <protection locked="0"/>
    </xf>
    <xf numFmtId="0" fontId="15" fillId="0" borderId="8" xfId="0" applyFont="1" applyFill="1" applyBorder="1" applyAlignment="1" applyProtection="1">
      <alignment vertical="center"/>
      <protection locked="0"/>
    </xf>
    <xf numFmtId="2" fontId="14" fillId="0" borderId="3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8" xfId="0" applyFont="1" applyFill="1" applyBorder="1" applyAlignment="1" applyProtection="1">
      <alignment horizontal="left" vertical="center" shrinkToFit="1"/>
      <protection locked="0"/>
    </xf>
    <xf numFmtId="0" fontId="12" fillId="0" borderId="9" xfId="0" applyFont="1" applyFill="1" applyBorder="1" applyAlignment="1" applyProtection="1">
      <alignment horizontal="left" vertical="center"/>
      <protection locked="0"/>
    </xf>
    <xf numFmtId="2" fontId="14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8" xfId="0" applyFont="1" applyFill="1" applyBorder="1" applyAlignment="1" applyProtection="1">
      <alignment horizontal="center" vertical="center" shrinkToFit="1"/>
      <protection locked="0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>
      <alignment horizontal="right" vertical="center" wrapText="1"/>
    </xf>
    <xf numFmtId="49" fontId="14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0" applyNumberFormat="1" applyFont="1" applyFill="1" applyAlignment="1">
      <alignment horizontal="center"/>
    </xf>
    <xf numFmtId="49" fontId="11" fillId="0" borderId="2" xfId="0" applyNumberFormat="1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8" xfId="0" applyFont="1" applyFill="1" applyBorder="1" applyAlignment="1" applyProtection="1">
      <alignment vertical="center" wrapText="1"/>
      <protection locked="0"/>
    </xf>
    <xf numFmtId="0" fontId="12" fillId="0" borderId="9" xfId="0" applyFont="1" applyFill="1" applyBorder="1" applyAlignment="1" applyProtection="1">
      <alignment vertical="center"/>
      <protection locked="0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center"/>
      <protection locked="0"/>
    </xf>
    <xf numFmtId="49" fontId="6" fillId="0" borderId="3" xfId="0" applyNumberFormat="1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left" vertical="center" wrapText="1"/>
    </xf>
    <xf numFmtId="0" fontId="12" fillId="0" borderId="8" xfId="0" applyFont="1" applyFill="1" applyBorder="1" applyAlignment="1" applyProtection="1">
      <alignment horizontal="left" vertical="center"/>
      <protection locked="0"/>
    </xf>
    <xf numFmtId="0" fontId="5" fillId="0" borderId="11" xfId="0" applyNumberFormat="1" applyFont="1" applyFill="1" applyBorder="1" applyAlignment="1">
      <alignment horizontal="justify" wrapText="1"/>
    </xf>
    <xf numFmtId="0" fontId="10" fillId="0" borderId="0" xfId="0" applyFont="1" applyFill="1" applyAlignment="1"/>
    <xf numFmtId="0" fontId="15" fillId="0" borderId="8" xfId="0" applyFont="1" applyFill="1" applyBorder="1" applyAlignment="1"/>
    <xf numFmtId="0" fontId="15" fillId="0" borderId="9" xfId="0" applyFont="1" applyFill="1" applyBorder="1" applyAlignment="1"/>
    <xf numFmtId="49" fontId="11" fillId="0" borderId="0" xfId="0" applyNumberFormat="1" applyFont="1" applyFill="1" applyAlignment="1">
      <alignment horizontal="center" vertical="center" wrapText="1"/>
    </xf>
    <xf numFmtId="0" fontId="12" fillId="0" borderId="2" xfId="0" applyFont="1" applyFill="1" applyBorder="1" applyAlignment="1"/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2" fillId="0" borderId="4" xfId="0" applyFont="1" applyFill="1" applyBorder="1" applyAlignment="1" applyProtection="1">
      <alignment horizontal="left" vertical="center" wrapText="1"/>
      <protection locked="0"/>
    </xf>
    <xf numFmtId="49" fontId="14" fillId="3" borderId="3" xfId="0" applyNumberFormat="1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9" xfId="0" applyFont="1" applyFill="1" applyBorder="1" applyAlignment="1" applyProtection="1">
      <alignment vertical="center" wrapText="1"/>
      <protection locked="0"/>
    </xf>
    <xf numFmtId="49" fontId="14" fillId="3" borderId="4" xfId="0" applyNumberFormat="1" applyFont="1" applyFill="1" applyBorder="1" applyAlignment="1">
      <alignment horizontal="left" vertical="center" wrapText="1"/>
    </xf>
    <xf numFmtId="49" fontId="12" fillId="3" borderId="4" xfId="0" applyNumberFormat="1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right" vertical="center" wrapText="1"/>
    </xf>
    <xf numFmtId="49" fontId="11" fillId="0" borderId="4" xfId="0" applyNumberFormat="1" applyFont="1" applyFill="1" applyBorder="1" applyAlignment="1">
      <alignment horizontal="right" vertical="center" wrapText="1"/>
    </xf>
    <xf numFmtId="0" fontId="13" fillId="0" borderId="4" xfId="0" applyFont="1" applyFill="1" applyBorder="1" applyAlignment="1">
      <alignment horizontal="right" vertical="center"/>
    </xf>
    <xf numFmtId="0" fontId="12" fillId="0" borderId="9" xfId="0" applyFont="1" applyFill="1" applyBorder="1" applyAlignment="1" applyProtection="1">
      <alignment vertical="center" wrapText="1"/>
      <protection locked="0"/>
    </xf>
    <xf numFmtId="0" fontId="12" fillId="3" borderId="8" xfId="0" applyFont="1" applyFill="1" applyBorder="1" applyAlignment="1" applyProtection="1">
      <alignment vertical="center" wrapText="1"/>
      <protection locked="0"/>
    </xf>
    <xf numFmtId="0" fontId="21" fillId="0" borderId="8" xfId="0" applyFont="1" applyFill="1" applyBorder="1" applyAlignment="1" applyProtection="1">
      <alignment vertical="center"/>
      <protection locked="0"/>
    </xf>
    <xf numFmtId="0" fontId="21" fillId="0" borderId="9" xfId="0" applyFont="1" applyFill="1" applyBorder="1" applyAlignment="1" applyProtection="1">
      <alignment vertical="center"/>
      <protection locked="0"/>
    </xf>
    <xf numFmtId="0" fontId="12" fillId="3" borderId="4" xfId="0" applyFont="1" applyFill="1" applyBorder="1" applyAlignment="1">
      <alignment horizontal="left" vertical="center" wrapText="1"/>
    </xf>
    <xf numFmtId="49" fontId="12" fillId="0" borderId="8" xfId="0" applyNumberFormat="1" applyFont="1" applyFill="1" applyBorder="1" applyAlignment="1" applyProtection="1">
      <alignment vertical="center"/>
      <protection locked="0"/>
    </xf>
    <xf numFmtId="49" fontId="12" fillId="0" borderId="9" xfId="0" applyNumberFormat="1" applyFont="1" applyFill="1" applyBorder="1" applyAlignment="1" applyProtection="1">
      <alignment vertical="center"/>
      <protection locked="0"/>
    </xf>
    <xf numFmtId="49" fontId="14" fillId="0" borderId="3" xfId="0" applyNumberFormat="1" applyFont="1" applyFill="1" applyBorder="1" applyAlignment="1">
      <alignment horizontal="left" vertical="center" wrapText="1"/>
    </xf>
    <xf numFmtId="49" fontId="12" fillId="0" borderId="8" xfId="0" applyNumberFormat="1" applyFont="1" applyFill="1" applyBorder="1" applyAlignment="1">
      <alignment vertical="center"/>
    </xf>
    <xf numFmtId="49" fontId="12" fillId="0" borderId="9" xfId="0" applyNumberFormat="1" applyFont="1" applyFill="1" applyBorder="1" applyAlignment="1">
      <alignment vertical="center"/>
    </xf>
    <xf numFmtId="49" fontId="14" fillId="0" borderId="4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4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4" xfId="0" applyFont="1" applyFill="1" applyBorder="1" applyAlignment="1">
      <alignment vertical="center"/>
    </xf>
    <xf numFmtId="2" fontId="14" fillId="3" borderId="3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3" borderId="8" xfId="0" applyFont="1" applyFill="1" applyBorder="1" applyAlignment="1" applyProtection="1">
      <alignment horizontal="left" vertical="center" wrapText="1" shrinkToFit="1"/>
      <protection locked="0"/>
    </xf>
    <xf numFmtId="0" fontId="12" fillId="3" borderId="9" xfId="0" applyFont="1" applyFill="1" applyBorder="1" applyAlignment="1" applyProtection="1">
      <alignment horizontal="left" vertical="center" wrapText="1"/>
      <protection locked="0"/>
    </xf>
    <xf numFmtId="49" fontId="11" fillId="0" borderId="2" xfId="0" applyNumberFormat="1" applyFont="1" applyFill="1" applyBorder="1" applyAlignment="1" applyProtection="1"/>
    <xf numFmtId="0" fontId="13" fillId="0" borderId="2" xfId="0" applyFont="1" applyFill="1" applyBorder="1" applyAlignment="1" applyProtection="1"/>
    <xf numFmtId="49" fontId="14" fillId="0" borderId="4" xfId="0" applyNumberFormat="1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 applyProtection="1">
      <alignment vertical="center" wrapText="1"/>
      <protection locked="0"/>
    </xf>
    <xf numFmtId="0" fontId="12" fillId="3" borderId="4" xfId="0" applyFont="1" applyFill="1" applyBorder="1" applyAlignment="1" applyProtection="1">
      <alignment vertical="center" wrapText="1"/>
      <protection locked="0"/>
    </xf>
    <xf numFmtId="49" fontId="15" fillId="0" borderId="9" xfId="0" applyNumberFormat="1" applyFont="1" applyFill="1" applyBorder="1" applyAlignment="1">
      <alignment vertical="center" wrapText="1"/>
    </xf>
    <xf numFmtId="49" fontId="14" fillId="0" borderId="3" xfId="0" applyNumberFormat="1" applyFont="1" applyFill="1" applyBorder="1" applyAlignment="1" applyProtection="1">
      <alignment horizontal="left" vertical="center"/>
      <protection locked="0"/>
    </xf>
    <xf numFmtId="49" fontId="3" fillId="0" borderId="4" xfId="0" applyNumberFormat="1" applyFont="1" applyFill="1" applyBorder="1" applyAlignment="1">
      <alignment horizontal="left" vertical="center" wrapText="1"/>
    </xf>
    <xf numFmtId="49" fontId="15" fillId="0" borderId="4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Fill="1" applyBorder="1" applyAlignment="1" applyProtection="1">
      <alignment vertical="center" wrapText="1"/>
      <protection locked="0"/>
    </xf>
    <xf numFmtId="49" fontId="12" fillId="0" borderId="9" xfId="0" applyNumberFormat="1" applyFont="1" applyFill="1" applyBorder="1" applyAlignment="1" applyProtection="1">
      <alignment vertical="center" wrapText="1"/>
      <protection locked="0"/>
    </xf>
    <xf numFmtId="0" fontId="5" fillId="0" borderId="3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 applyProtection="1">
      <alignment horizontal="left" vertical="center" wrapText="1"/>
      <protection locked="0"/>
    </xf>
    <xf numFmtId="49" fontId="12" fillId="0" borderId="4" xfId="0" applyNumberFormat="1" applyFont="1" applyFill="1" applyBorder="1" applyAlignment="1">
      <alignment horizontal="left" vertical="center" wrapText="1"/>
    </xf>
    <xf numFmtId="49" fontId="12" fillId="0" borderId="8" xfId="0" applyNumberFormat="1" applyFont="1" applyFill="1" applyBorder="1" applyAlignment="1" applyProtection="1">
      <alignment wrapText="1"/>
      <protection locked="0"/>
    </xf>
    <xf numFmtId="49" fontId="12" fillId="0" borderId="9" xfId="0" applyNumberFormat="1" applyFont="1" applyFill="1" applyBorder="1" applyAlignment="1" applyProtection="1">
      <alignment wrapText="1"/>
      <protection locked="0"/>
    </xf>
    <xf numFmtId="49" fontId="3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21" fillId="0" borderId="8" xfId="0" applyNumberFormat="1" applyFont="1" applyFill="1" applyBorder="1" applyAlignment="1" applyProtection="1">
      <alignment vertical="center" wrapText="1"/>
      <protection locked="0"/>
    </xf>
    <xf numFmtId="49" fontId="21" fillId="0" borderId="9" xfId="0" applyNumberFormat="1" applyFont="1" applyFill="1" applyBorder="1" applyAlignment="1" applyProtection="1">
      <alignment vertical="center" wrapText="1"/>
      <protection locked="0"/>
    </xf>
    <xf numFmtId="49" fontId="3" fillId="0" borderId="4" xfId="0" applyNumberFormat="1" applyFont="1" applyFill="1" applyBorder="1" applyAlignment="1">
      <alignment horizontal="right" vertical="center" wrapText="1"/>
    </xf>
    <xf numFmtId="0" fontId="15" fillId="0" borderId="4" xfId="0" applyFont="1" applyFill="1" applyBorder="1" applyAlignment="1">
      <alignment vertical="center"/>
    </xf>
    <xf numFmtId="49" fontId="12" fillId="0" borderId="4" xfId="0" applyNumberFormat="1" applyFont="1" applyFill="1" applyBorder="1" applyAlignment="1">
      <alignment vertical="center" wrapText="1"/>
    </xf>
    <xf numFmtId="49" fontId="12" fillId="0" borderId="4" xfId="0" applyNumberFormat="1" applyFont="1" applyFill="1" applyBorder="1" applyAlignment="1" applyProtection="1">
      <alignment vertical="center" wrapText="1"/>
      <protection locked="0"/>
    </xf>
    <xf numFmtId="2" fontId="6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8" xfId="0" applyFont="1" applyFill="1" applyBorder="1" applyAlignment="1" applyProtection="1">
      <alignment horizontal="center" vertical="center" wrapText="1" shrinkToFi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Fill="1" applyBorder="1" applyAlignment="1">
      <alignment horizontal="right" vertical="center" wrapText="1"/>
    </xf>
    <xf numFmtId="0" fontId="16" fillId="0" borderId="8" xfId="0" applyFont="1" applyFill="1" applyBorder="1" applyAlignment="1">
      <alignment horizontal="right" vertical="center" wrapText="1"/>
    </xf>
    <xf numFmtId="0" fontId="16" fillId="0" borderId="9" xfId="0" applyFont="1" applyFill="1" applyBorder="1" applyAlignment="1">
      <alignment vertical="center"/>
    </xf>
    <xf numFmtId="2" fontId="6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8" xfId="0" applyFont="1" applyFill="1" applyBorder="1" applyAlignment="1" applyProtection="1">
      <alignment horizontal="center" vertical="center" shrinkToFit="1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left" vertical="center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/>
      <protection locked="0"/>
    </xf>
    <xf numFmtId="49" fontId="15" fillId="0" borderId="9" xfId="0" applyNumberFormat="1" applyFont="1" applyFill="1" applyBorder="1" applyAlignment="1" applyProtection="1">
      <alignment vertical="center" wrapText="1"/>
      <protection locked="0"/>
    </xf>
    <xf numFmtId="49" fontId="3" fillId="0" borderId="3" xfId="0" applyNumberFormat="1" applyFont="1" applyFill="1" applyBorder="1" applyAlignment="1" applyProtection="1">
      <alignment horizontal="left" wrapText="1"/>
      <protection locked="0"/>
    </xf>
    <xf numFmtId="49" fontId="15" fillId="0" borderId="9" xfId="0" applyNumberFormat="1" applyFont="1" applyFill="1" applyBorder="1" applyAlignment="1" applyProtection="1">
      <alignment wrapText="1"/>
      <protection locked="0"/>
    </xf>
    <xf numFmtId="49" fontId="12" fillId="3" borderId="8" xfId="0" applyNumberFormat="1" applyFont="1" applyFill="1" applyBorder="1" applyAlignment="1" applyProtection="1">
      <alignment vertical="center" wrapText="1"/>
      <protection locked="0"/>
    </xf>
    <xf numFmtId="49" fontId="12" fillId="3" borderId="9" xfId="0" applyNumberFormat="1" applyFont="1" applyFill="1" applyBorder="1" applyAlignment="1" applyProtection="1">
      <alignment vertical="center" wrapText="1"/>
      <protection locked="0"/>
    </xf>
    <xf numFmtId="49" fontId="14" fillId="0" borderId="8" xfId="0" applyNumberFormat="1" applyFont="1" applyFill="1" applyBorder="1" applyAlignment="1" applyProtection="1">
      <alignment horizontal="left" wrapText="1"/>
      <protection locked="0"/>
    </xf>
    <xf numFmtId="49" fontId="14" fillId="0" borderId="9" xfId="0" applyNumberFormat="1" applyFont="1" applyFill="1" applyBorder="1" applyAlignment="1" applyProtection="1">
      <alignment horizontal="left" wrapText="1"/>
      <protection locked="0"/>
    </xf>
    <xf numFmtId="49" fontId="15" fillId="0" borderId="4" xfId="0" applyNumberFormat="1" applyFont="1" applyFill="1" applyBorder="1" applyAlignment="1" applyProtection="1">
      <alignment vertical="center" wrapText="1"/>
      <protection locked="0"/>
    </xf>
    <xf numFmtId="49" fontId="15" fillId="0" borderId="4" xfId="0" applyNumberFormat="1" applyFont="1" applyFill="1" applyBorder="1" applyAlignment="1">
      <alignment vertical="center" wrapText="1"/>
    </xf>
    <xf numFmtId="0" fontId="15" fillId="0" borderId="4" xfId="0" applyFont="1" applyFill="1" applyBorder="1" applyAlignment="1" applyProtection="1">
      <alignment vertical="center" wrapText="1"/>
      <protection locked="0"/>
    </xf>
    <xf numFmtId="49" fontId="3" fillId="0" borderId="4" xfId="0" applyNumberFormat="1" applyFont="1" applyFill="1" applyBorder="1" applyAlignment="1" applyProtection="1">
      <alignment horizontal="left" vertical="center" shrinkToFit="1"/>
      <protection locked="0"/>
    </xf>
    <xf numFmtId="49" fontId="15" fillId="0" borderId="4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8" xfId="0" applyNumberFormat="1" applyFont="1" applyFill="1" applyBorder="1" applyAlignment="1">
      <alignment vertical="center" wrapText="1"/>
    </xf>
    <xf numFmtId="49" fontId="12" fillId="0" borderId="9" xfId="0" applyNumberFormat="1" applyFont="1" applyFill="1" applyBorder="1" applyAlignment="1">
      <alignment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 applyProtection="1">
      <alignment vertical="center" wrapText="1"/>
      <protection locked="0"/>
    </xf>
    <xf numFmtId="0" fontId="21" fillId="0" borderId="9" xfId="0" applyFont="1" applyFill="1" applyBorder="1" applyAlignment="1" applyProtection="1">
      <alignment vertical="center" wrapText="1"/>
      <protection locked="0"/>
    </xf>
    <xf numFmtId="4" fontId="14" fillId="0" borderId="3" xfId="0" applyNumberFormat="1" applyFont="1" applyFill="1" applyBorder="1" applyAlignment="1" applyProtection="1">
      <alignment horizontal="center" wrapText="1"/>
      <protection locked="0"/>
    </xf>
    <xf numFmtId="4" fontId="12" fillId="0" borderId="9" xfId="0" applyNumberFormat="1" applyFont="1" applyFill="1" applyBorder="1" applyAlignment="1" applyProtection="1">
      <alignment horizontal="center" wrapText="1"/>
      <protection locked="0"/>
    </xf>
    <xf numFmtId="49" fontId="5" fillId="0" borderId="3" xfId="0" applyNumberFormat="1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 wrapText="1"/>
    </xf>
    <xf numFmtId="2" fontId="6" fillId="3" borderId="3" xfId="0" applyNumberFormat="1" applyFont="1" applyFill="1" applyBorder="1" applyAlignment="1" applyProtection="1">
      <alignment horizontal="left" vertical="center" shrinkToFit="1"/>
      <protection locked="0"/>
    </xf>
    <xf numFmtId="0" fontId="15" fillId="3" borderId="8" xfId="0" applyFont="1" applyFill="1" applyBorder="1" applyAlignment="1" applyProtection="1">
      <alignment horizontal="left" vertical="center" shrinkToFit="1"/>
      <protection locked="0"/>
    </xf>
    <xf numFmtId="0" fontId="15" fillId="3" borderId="9" xfId="0" applyFont="1" applyFill="1" applyBorder="1" applyAlignment="1" applyProtection="1">
      <alignment horizontal="left" vertical="center"/>
      <protection locked="0"/>
    </xf>
    <xf numFmtId="0" fontId="15" fillId="0" borderId="9" xfId="0" applyFont="1" applyFill="1" applyBorder="1" applyAlignment="1">
      <alignment vertical="center" wrapText="1"/>
    </xf>
    <xf numFmtId="0" fontId="15" fillId="0" borderId="9" xfId="0" applyFont="1" applyFill="1" applyBorder="1" applyAlignment="1" applyProtection="1">
      <alignment vertical="center" wrapText="1"/>
      <protection locked="0"/>
    </xf>
    <xf numFmtId="0" fontId="15" fillId="0" borderId="9" xfId="0" applyFont="1" applyFill="1" applyBorder="1" applyAlignment="1" applyProtection="1">
      <alignment wrapText="1"/>
      <protection locked="0"/>
    </xf>
    <xf numFmtId="0" fontId="12" fillId="0" borderId="9" xfId="0" applyFont="1" applyFill="1" applyBorder="1" applyAlignment="1">
      <alignment vertical="center" wrapText="1"/>
    </xf>
    <xf numFmtId="49" fontId="12" fillId="3" borderId="8" xfId="0" applyNumberFormat="1" applyFont="1" applyFill="1" applyBorder="1" applyAlignment="1">
      <alignment vertical="center" wrapText="1"/>
    </xf>
    <xf numFmtId="49" fontId="12" fillId="3" borderId="9" xfId="0" applyNumberFormat="1" applyFont="1" applyFill="1" applyBorder="1" applyAlignment="1">
      <alignment vertical="center" wrapText="1"/>
    </xf>
    <xf numFmtId="49" fontId="23" fillId="0" borderId="6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/>
    <xf numFmtId="49" fontId="13" fillId="0" borderId="6" xfId="0" applyNumberFormat="1" applyFont="1" applyFill="1" applyBorder="1" applyAlignment="1">
      <alignment horizontal="center" vertical="center" wrapText="1"/>
    </xf>
    <xf numFmtId="49" fontId="0" fillId="0" borderId="7" xfId="0" applyNumberFormat="1" applyFill="1" applyBorder="1" applyAlignment="1"/>
    <xf numFmtId="0" fontId="13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/>
    <xf numFmtId="0" fontId="12" fillId="0" borderId="0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right"/>
    </xf>
    <xf numFmtId="0" fontId="16" fillId="0" borderId="9" xfId="0" applyFont="1" applyFill="1" applyBorder="1" applyAlignment="1">
      <alignment horizontal="right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FF"/>
      <color rgb="FFFF3300"/>
      <color rgb="FFFFFFCC"/>
      <color rgb="FFCC0066"/>
      <color rgb="FFCCCC00"/>
      <color rgb="FFFF6600"/>
      <color rgb="FFFF6699"/>
      <color rgb="FF6666FF"/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0"/>
  <sheetViews>
    <sheetView workbookViewId="0"/>
  </sheetViews>
  <sheetFormatPr defaultRowHeight="15" x14ac:dyDescent="0.25"/>
  <sheetData>
    <row r="1" spans="3:11" ht="31.5" x14ac:dyDescent="0.25">
      <c r="H1" s="347" t="s">
        <v>297</v>
      </c>
      <c r="I1" s="348"/>
      <c r="J1" s="348"/>
      <c r="K1" s="348"/>
    </row>
    <row r="2" spans="3:11" ht="31.5" x14ac:dyDescent="0.25">
      <c r="H2" s="360" t="s">
        <v>296</v>
      </c>
      <c r="I2" s="361"/>
      <c r="J2" s="361"/>
      <c r="K2" s="361"/>
    </row>
    <row r="3" spans="3:11" ht="67.5" x14ac:dyDescent="0.25">
      <c r="H3" s="359" t="s">
        <v>295</v>
      </c>
      <c r="I3" s="358"/>
      <c r="J3" s="358"/>
      <c r="K3" s="358"/>
    </row>
    <row r="4" spans="3:11" ht="267.75" x14ac:dyDescent="0.25">
      <c r="H4" s="356" t="s">
        <v>453</v>
      </c>
      <c r="I4" s="356"/>
      <c r="J4" s="356"/>
      <c r="K4" s="356"/>
    </row>
    <row r="5" spans="3:11" ht="45" x14ac:dyDescent="0.25">
      <c r="H5" s="357" t="s">
        <v>294</v>
      </c>
      <c r="I5" s="358"/>
      <c r="J5" s="358"/>
      <c r="K5" s="358"/>
    </row>
    <row r="6" spans="3:11" ht="15.75" x14ac:dyDescent="0.25">
      <c r="H6" s="187"/>
      <c r="I6" s="351" t="s">
        <v>454</v>
      </c>
      <c r="J6" s="351"/>
      <c r="K6" s="351"/>
    </row>
    <row r="7" spans="3:11" x14ac:dyDescent="0.25">
      <c r="H7" s="188" t="s">
        <v>292</v>
      </c>
      <c r="I7" s="349" t="s">
        <v>293</v>
      </c>
      <c r="J7" s="350"/>
      <c r="K7" s="350"/>
    </row>
    <row r="8" spans="3:11" ht="15.75" x14ac:dyDescent="0.25">
      <c r="H8" s="206" t="s">
        <v>469</v>
      </c>
      <c r="I8" s="362" t="s">
        <v>470</v>
      </c>
      <c r="J8" s="363"/>
      <c r="K8" s="207" t="s">
        <v>427</v>
      </c>
    </row>
    <row r="12" spans="3:11" ht="168.75" x14ac:dyDescent="0.3">
      <c r="C12" s="352" t="s">
        <v>291</v>
      </c>
      <c r="D12" s="352"/>
      <c r="E12" s="353"/>
      <c r="F12" s="353"/>
      <c r="G12" s="353"/>
      <c r="H12" s="353"/>
      <c r="I12" s="353"/>
    </row>
    <row r="13" spans="3:11" ht="187.5" x14ac:dyDescent="0.3">
      <c r="C13" s="352" t="s">
        <v>416</v>
      </c>
      <c r="D13" s="352"/>
      <c r="E13" s="353"/>
      <c r="F13" s="353"/>
      <c r="G13" s="353"/>
      <c r="H13" s="353"/>
      <c r="I13" s="353"/>
    </row>
    <row r="14" spans="3:11" ht="15.75" x14ac:dyDescent="0.25">
      <c r="K14" s="355" t="s">
        <v>281</v>
      </c>
    </row>
    <row r="15" spans="3:11" ht="15.75" x14ac:dyDescent="0.25">
      <c r="D15" s="189" t="s">
        <v>346</v>
      </c>
      <c r="E15" s="354" t="s">
        <v>468</v>
      </c>
      <c r="F15" s="354"/>
      <c r="G15" s="354"/>
      <c r="H15" s="190"/>
      <c r="K15" s="332"/>
    </row>
    <row r="16" spans="3:11" ht="15.75" x14ac:dyDescent="0.25">
      <c r="J16" s="191" t="s">
        <v>282</v>
      </c>
      <c r="K16" s="97" t="s">
        <v>471</v>
      </c>
    </row>
    <row r="17" spans="2:11" ht="126" x14ac:dyDescent="0.25">
      <c r="B17" s="390" t="s">
        <v>289</v>
      </c>
      <c r="C17" s="390"/>
      <c r="D17" s="335" t="s">
        <v>428</v>
      </c>
      <c r="E17" s="335"/>
      <c r="F17" s="335"/>
      <c r="G17" s="335"/>
      <c r="H17" s="335"/>
      <c r="J17" s="191" t="s">
        <v>283</v>
      </c>
      <c r="K17" s="192"/>
    </row>
    <row r="18" spans="2:11" ht="94.5" x14ac:dyDescent="0.25">
      <c r="B18" s="330" t="s">
        <v>290</v>
      </c>
      <c r="C18" s="330"/>
      <c r="D18" s="336"/>
      <c r="E18" s="336"/>
      <c r="F18" s="336"/>
      <c r="G18" s="336"/>
      <c r="H18" s="336"/>
      <c r="J18" s="191" t="s">
        <v>284</v>
      </c>
      <c r="K18" s="193">
        <v>950</v>
      </c>
    </row>
    <row r="19" spans="2:11" ht="15.75" x14ac:dyDescent="0.25">
      <c r="J19" s="191" t="s">
        <v>283</v>
      </c>
      <c r="K19" s="193"/>
    </row>
    <row r="20" spans="2:11" ht="15.75" x14ac:dyDescent="0.25">
      <c r="J20" s="191" t="s">
        <v>285</v>
      </c>
      <c r="K20" s="208">
        <v>7611008528</v>
      </c>
    </row>
    <row r="21" spans="2:11" ht="267.75" x14ac:dyDescent="0.25">
      <c r="B21" s="330" t="s">
        <v>288</v>
      </c>
      <c r="C21" s="330"/>
      <c r="D21" s="337" t="s">
        <v>453</v>
      </c>
      <c r="E21" s="337"/>
      <c r="F21" s="337"/>
      <c r="G21" s="337"/>
      <c r="H21" s="337"/>
      <c r="J21" s="191" t="s">
        <v>286</v>
      </c>
      <c r="K21" s="237">
        <v>761101001</v>
      </c>
    </row>
    <row r="22" spans="2:11" ht="15.75" x14ac:dyDescent="0.25">
      <c r="B22" s="186" t="s">
        <v>287</v>
      </c>
      <c r="J22" s="191" t="s">
        <v>402</v>
      </c>
      <c r="K22" s="238">
        <v>383</v>
      </c>
    </row>
    <row r="24" spans="2:11" ht="15.75" x14ac:dyDescent="0.25">
      <c r="B24" s="380" t="s">
        <v>280</v>
      </c>
      <c r="C24" s="380"/>
      <c r="D24" s="380"/>
      <c r="E24" s="380"/>
      <c r="F24" s="380"/>
      <c r="G24" s="380"/>
      <c r="H24" s="380"/>
      <c r="I24" s="380"/>
      <c r="J24" s="380"/>
      <c r="K24" s="380"/>
    </row>
    <row r="26" spans="2:11" ht="135" x14ac:dyDescent="0.25">
      <c r="B26" s="381" t="s">
        <v>157</v>
      </c>
      <c r="C26" s="382"/>
      <c r="D26" s="382"/>
      <c r="E26" s="382"/>
      <c r="F26" s="392" t="s">
        <v>275</v>
      </c>
      <c r="G26" s="392" t="s">
        <v>276</v>
      </c>
      <c r="H26" s="391" t="s">
        <v>277</v>
      </c>
      <c r="I26" s="391"/>
      <c r="J26" s="391"/>
      <c r="K26" s="391"/>
    </row>
    <row r="27" spans="2:11" ht="90" x14ac:dyDescent="0.25">
      <c r="B27" s="383"/>
      <c r="C27" s="384"/>
      <c r="D27" s="384"/>
      <c r="E27" s="384"/>
      <c r="F27" s="393"/>
      <c r="G27" s="383"/>
      <c r="H27" s="194" t="s">
        <v>279</v>
      </c>
      <c r="I27" s="195" t="s">
        <v>377</v>
      </c>
      <c r="J27" s="196" t="s">
        <v>417</v>
      </c>
      <c r="K27" s="394" t="s">
        <v>278</v>
      </c>
    </row>
    <row r="28" spans="2:11" ht="90" x14ac:dyDescent="0.25">
      <c r="B28" s="385"/>
      <c r="C28" s="386"/>
      <c r="D28" s="386"/>
      <c r="E28" s="386"/>
      <c r="F28" s="394"/>
      <c r="G28" s="394"/>
      <c r="H28" s="197" t="s">
        <v>302</v>
      </c>
      <c r="I28" s="197" t="s">
        <v>303</v>
      </c>
      <c r="J28" s="198" t="s">
        <v>304</v>
      </c>
      <c r="K28" s="391"/>
    </row>
    <row r="29" spans="2:11" x14ac:dyDescent="0.25">
      <c r="B29" s="387" t="s">
        <v>0</v>
      </c>
      <c r="C29" s="388"/>
      <c r="D29" s="388"/>
      <c r="E29" s="388"/>
      <c r="F29" s="3" t="s">
        <v>1</v>
      </c>
      <c r="G29" s="3" t="s">
        <v>2</v>
      </c>
      <c r="H29" s="3" t="s">
        <v>3</v>
      </c>
      <c r="I29" s="3" t="s">
        <v>4</v>
      </c>
      <c r="J29" s="3" t="s">
        <v>5</v>
      </c>
      <c r="K29" s="3" t="s">
        <v>6</v>
      </c>
    </row>
    <row r="30" spans="2:11" ht="15.75" x14ac:dyDescent="0.25">
      <c r="B30" s="333" t="s">
        <v>7</v>
      </c>
      <c r="C30" s="389"/>
      <c r="D30" s="389"/>
      <c r="E30" s="389"/>
      <c r="F30" s="16" t="s">
        <v>8</v>
      </c>
      <c r="G30" s="16" t="s">
        <v>9</v>
      </c>
      <c r="H30" s="60">
        <f>'Контрольный лист'!L35</f>
        <v>37556.720000000001</v>
      </c>
      <c r="I30" s="60"/>
      <c r="J30" s="60"/>
      <c r="K30" s="183"/>
    </row>
    <row r="31" spans="2:11" ht="15.75" x14ac:dyDescent="0.25">
      <c r="B31" s="333" t="s">
        <v>10</v>
      </c>
      <c r="C31" s="389"/>
      <c r="D31" s="389"/>
      <c r="E31" s="389"/>
      <c r="F31" s="16" t="s">
        <v>11</v>
      </c>
      <c r="G31" s="16" t="s">
        <v>9</v>
      </c>
      <c r="H31" s="60"/>
      <c r="I31" s="60"/>
      <c r="J31" s="60"/>
      <c r="K31" s="183"/>
    </row>
    <row r="32" spans="2:11" ht="15.75" x14ac:dyDescent="0.25">
      <c r="B32" s="345" t="s">
        <v>12</v>
      </c>
      <c r="C32" s="346"/>
      <c r="D32" s="346"/>
      <c r="E32" s="346"/>
      <c r="F32" s="18" t="s">
        <v>13</v>
      </c>
      <c r="G32" s="6"/>
      <c r="H32" s="62">
        <f>H33+H34+H38+H39+H46+H45+H50</f>
        <v>12459700</v>
      </c>
      <c r="I32" s="62">
        <f>I33+I34+I38+I39+I46+I45+I50</f>
        <v>11315955</v>
      </c>
      <c r="J32" s="62">
        <f>J33+J34+J38+J39+J46+J45+J50</f>
        <v>9332759</v>
      </c>
      <c r="K32" s="62">
        <f>K33+K34+K38+K39+K46+K45+K50</f>
        <v>0</v>
      </c>
    </row>
    <row r="33" spans="2:11" ht="105" x14ac:dyDescent="0.25">
      <c r="B33" s="338" t="s">
        <v>14</v>
      </c>
      <c r="C33" s="379"/>
      <c r="D33" s="379"/>
      <c r="E33" s="379"/>
      <c r="F33" s="16" t="s">
        <v>15</v>
      </c>
      <c r="G33" s="16" t="s">
        <v>16</v>
      </c>
      <c r="H33" s="60">
        <f>'Приложение 1'!H22</f>
        <v>0</v>
      </c>
      <c r="I33" s="60">
        <f>'Приложение 1'!I22</f>
        <v>0</v>
      </c>
      <c r="J33" s="60">
        <f>'Приложение 1'!J22</f>
        <v>0</v>
      </c>
      <c r="K33" s="60">
        <f>'Приложение 1'!K22</f>
        <v>0</v>
      </c>
    </row>
    <row r="34" spans="2:11" ht="165" x14ac:dyDescent="0.25">
      <c r="B34" s="338" t="s">
        <v>17</v>
      </c>
      <c r="C34" s="379"/>
      <c r="D34" s="379"/>
      <c r="E34" s="379"/>
      <c r="F34" s="16" t="s">
        <v>18</v>
      </c>
      <c r="G34" s="16" t="s">
        <v>19</v>
      </c>
      <c r="H34" s="60">
        <f>SUM(H35:H37)</f>
        <v>10485412</v>
      </c>
      <c r="I34" s="60">
        <f>SUM(I35:I37)</f>
        <v>9975135</v>
      </c>
      <c r="J34" s="60">
        <f>SUM(J35:J37)</f>
        <v>8221939</v>
      </c>
      <c r="K34" s="60">
        <f>SUM(K35:K37)</f>
        <v>0</v>
      </c>
    </row>
    <row r="35" spans="2:11" ht="409.5" x14ac:dyDescent="0.25">
      <c r="B35" s="338" t="s">
        <v>20</v>
      </c>
      <c r="C35" s="379"/>
      <c r="D35" s="379"/>
      <c r="E35" s="379"/>
      <c r="F35" s="16" t="s">
        <v>21</v>
      </c>
      <c r="G35" s="16" t="s">
        <v>19</v>
      </c>
      <c r="H35" s="60">
        <f>'Приложение 1'!H33</f>
        <v>10185412</v>
      </c>
      <c r="I35" s="60">
        <f>'Приложение 1'!I33</f>
        <v>9825135</v>
      </c>
      <c r="J35" s="60">
        <f>'Приложение 1'!J33</f>
        <v>8071939</v>
      </c>
      <c r="K35" s="60">
        <f>'Приложение 1'!K33</f>
        <v>0</v>
      </c>
    </row>
    <row r="36" spans="2:11" ht="15.75" x14ac:dyDescent="0.25">
      <c r="B36" s="333" t="s">
        <v>22</v>
      </c>
      <c r="C36" s="334"/>
      <c r="D36" s="334"/>
      <c r="E36" s="334"/>
      <c r="F36" s="16" t="s">
        <v>23</v>
      </c>
      <c r="G36" s="16" t="s">
        <v>19</v>
      </c>
      <c r="H36" s="60">
        <f>'Приложение 1'!H43+'Приложение 1'!H44+'Приложение 1'!H45</f>
        <v>300000</v>
      </c>
      <c r="I36" s="60">
        <f>'Приложение 1'!I43+'Приложение 1'!I44+'Приложение 1'!I45</f>
        <v>150000</v>
      </c>
      <c r="J36" s="60">
        <f>'Приложение 1'!J43+'Приложение 1'!J44+'Приложение 1'!J45</f>
        <v>150000</v>
      </c>
      <c r="K36" s="60">
        <f>'Приложение 1'!K43+'Приложение 1'!K44+'Приложение 1'!K45</f>
        <v>0</v>
      </c>
    </row>
    <row r="37" spans="2:11" ht="285" x14ac:dyDescent="0.25">
      <c r="B37" s="338" t="s">
        <v>24</v>
      </c>
      <c r="C37" s="379"/>
      <c r="D37" s="379"/>
      <c r="E37" s="379"/>
      <c r="F37" s="16" t="s">
        <v>25</v>
      </c>
      <c r="G37" s="16" t="s">
        <v>19</v>
      </c>
      <c r="H37" s="60">
        <f>'Приложение 1'!H56</f>
        <v>0</v>
      </c>
      <c r="I37" s="60">
        <f>'Приложение 1'!I56</f>
        <v>0</v>
      </c>
      <c r="J37" s="60">
        <f>'Приложение 1'!J56</f>
        <v>0</v>
      </c>
      <c r="K37" s="60">
        <f>'Приложение 1'!K56</f>
        <v>0</v>
      </c>
    </row>
    <row r="38" spans="2:11" ht="150" x14ac:dyDescent="0.25">
      <c r="B38" s="338" t="s">
        <v>26</v>
      </c>
      <c r="C38" s="339"/>
      <c r="D38" s="339"/>
      <c r="E38" s="339"/>
      <c r="F38" s="16" t="s">
        <v>27</v>
      </c>
      <c r="G38" s="16" t="s">
        <v>28</v>
      </c>
      <c r="H38" s="60">
        <f>'Приложение 1'!H67+'Приложение 1'!H78</f>
        <v>0</v>
      </c>
      <c r="I38" s="60">
        <f>'Приложение 1'!I67+'Приложение 1'!I78</f>
        <v>0</v>
      </c>
      <c r="J38" s="60">
        <f>'Приложение 1'!J67+'Приложение 1'!J78</f>
        <v>0</v>
      </c>
      <c r="K38" s="60">
        <f>'Приложение 1'!K67+'Приложение 1'!K78</f>
        <v>0</v>
      </c>
    </row>
    <row r="39" spans="2:11" ht="105" x14ac:dyDescent="0.25">
      <c r="B39" s="338" t="s">
        <v>29</v>
      </c>
      <c r="C39" s="339"/>
      <c r="D39" s="339"/>
      <c r="E39" s="339"/>
      <c r="F39" s="16" t="s">
        <v>30</v>
      </c>
      <c r="G39" s="16" t="s">
        <v>31</v>
      </c>
      <c r="H39" s="60">
        <f>SUM(H40:H44)</f>
        <v>1974288</v>
      </c>
      <c r="I39" s="60">
        <f>SUM(I40:I44)</f>
        <v>1340820</v>
      </c>
      <c r="J39" s="60">
        <f>SUM(J40:J44)</f>
        <v>1110820</v>
      </c>
      <c r="K39" s="60">
        <f>SUM(K40:K44)</f>
        <v>0</v>
      </c>
    </row>
    <row r="40" spans="2:11" ht="15.75" x14ac:dyDescent="0.25">
      <c r="B40" s="374" t="s">
        <v>32</v>
      </c>
      <c r="C40" s="375"/>
      <c r="D40" s="375"/>
      <c r="E40" s="375"/>
      <c r="F40" s="182"/>
      <c r="G40" s="182"/>
      <c r="H40" s="61"/>
      <c r="I40" s="61"/>
      <c r="J40" s="61"/>
      <c r="K40" s="199"/>
    </row>
    <row r="41" spans="2:11" ht="15.75" x14ac:dyDescent="0.25">
      <c r="B41" s="343" t="s">
        <v>33</v>
      </c>
      <c r="C41" s="344"/>
      <c r="D41" s="344"/>
      <c r="E41" s="344"/>
      <c r="F41" s="19" t="s">
        <v>34</v>
      </c>
      <c r="G41" s="19" t="s">
        <v>31</v>
      </c>
      <c r="H41" s="185">
        <f>'Приложение 1'!H111</f>
        <v>1974288</v>
      </c>
      <c r="I41" s="327">
        <f>'Приложение 1'!I111</f>
        <v>1340820</v>
      </c>
      <c r="J41" s="327">
        <f>'Приложение 1'!J111</f>
        <v>1110820</v>
      </c>
      <c r="K41" s="216">
        <f>'Приложение 1'!K111</f>
        <v>0</v>
      </c>
    </row>
    <row r="42" spans="2:11" ht="15.75" x14ac:dyDescent="0.25">
      <c r="B42" s="376" t="s">
        <v>387</v>
      </c>
      <c r="C42" s="377"/>
      <c r="D42" s="377"/>
      <c r="E42" s="378"/>
      <c r="F42" s="16" t="s">
        <v>35</v>
      </c>
      <c r="G42" s="16" t="s">
        <v>31</v>
      </c>
      <c r="H42" s="60">
        <f>'Приложение 1'!H144</f>
        <v>0</v>
      </c>
      <c r="I42" s="60">
        <f>'Приложение 1'!I144</f>
        <v>0</v>
      </c>
      <c r="J42" s="60">
        <f>'Приложение 1'!J144</f>
        <v>0</v>
      </c>
      <c r="K42" s="60">
        <f>'Приложение 1'!K144</f>
        <v>0</v>
      </c>
    </row>
    <row r="43" spans="2:11" ht="15.75" x14ac:dyDescent="0.25">
      <c r="B43" s="333" t="s">
        <v>380</v>
      </c>
      <c r="C43" s="334"/>
      <c r="D43" s="334"/>
      <c r="E43" s="334"/>
      <c r="F43" s="16" t="s">
        <v>36</v>
      </c>
      <c r="G43" s="16" t="s">
        <v>31</v>
      </c>
      <c r="H43" s="60">
        <f>'Приложение 1'!H121</f>
        <v>0</v>
      </c>
      <c r="I43" s="60">
        <f>'Приложение 1'!I121</f>
        <v>0</v>
      </c>
      <c r="J43" s="60">
        <f>'Приложение 1'!J121</f>
        <v>0</v>
      </c>
      <c r="K43" s="60">
        <f>'Приложение 1'!K121</f>
        <v>0</v>
      </c>
    </row>
    <row r="44" spans="2:11" ht="15.75" x14ac:dyDescent="0.25">
      <c r="B44" s="333" t="s">
        <v>37</v>
      </c>
      <c r="C44" s="334"/>
      <c r="D44" s="334"/>
      <c r="E44" s="334"/>
      <c r="F44" s="16" t="s">
        <v>38</v>
      </c>
      <c r="G44" s="16" t="s">
        <v>31</v>
      </c>
      <c r="H44" s="60">
        <f>'Приложение 1'!H131</f>
        <v>0</v>
      </c>
      <c r="I44" s="60">
        <f>'Приложение 1'!I131</f>
        <v>0</v>
      </c>
      <c r="J44" s="60">
        <f>'Приложение 1'!J131</f>
        <v>0</v>
      </c>
      <c r="K44" s="60">
        <f>'Приложение 1'!K131</f>
        <v>0</v>
      </c>
    </row>
    <row r="45" spans="2:11" ht="15.75" x14ac:dyDescent="0.25">
      <c r="B45" s="333" t="s">
        <v>39</v>
      </c>
      <c r="C45" s="334"/>
      <c r="D45" s="334"/>
      <c r="E45" s="334"/>
      <c r="F45" s="16" t="s">
        <v>40</v>
      </c>
      <c r="G45" s="16" t="s">
        <v>41</v>
      </c>
      <c r="H45" s="60">
        <v>0</v>
      </c>
      <c r="I45" s="60">
        <v>0</v>
      </c>
      <c r="J45" s="60">
        <v>0</v>
      </c>
      <c r="K45" s="60">
        <v>0</v>
      </c>
    </row>
    <row r="46" spans="2:11" ht="90" x14ac:dyDescent="0.25">
      <c r="B46" s="338" t="s">
        <v>42</v>
      </c>
      <c r="C46" s="339"/>
      <c r="D46" s="339"/>
      <c r="E46" s="340"/>
      <c r="F46" s="16" t="s">
        <v>43</v>
      </c>
      <c r="G46" s="16" t="s">
        <v>44</v>
      </c>
      <c r="H46" s="60">
        <f>SUM(H47:H49)</f>
        <v>0</v>
      </c>
      <c r="I46" s="60">
        <f>SUM(I47:I50)</f>
        <v>0</v>
      </c>
      <c r="J46" s="60">
        <f>SUM(J47:J50)</f>
        <v>0</v>
      </c>
      <c r="K46" s="60">
        <f>SUM(K47:K50)</f>
        <v>0</v>
      </c>
    </row>
    <row r="47" spans="2:11" ht="15.75" x14ac:dyDescent="0.25">
      <c r="B47" s="341" t="s">
        <v>32</v>
      </c>
      <c r="C47" s="342"/>
      <c r="D47" s="342"/>
      <c r="E47" s="342"/>
      <c r="F47" s="331" t="s">
        <v>46</v>
      </c>
      <c r="G47" s="331" t="s">
        <v>44</v>
      </c>
      <c r="H47" s="328">
        <f>'Приложение 1'!H175</f>
        <v>0</v>
      </c>
      <c r="I47" s="328">
        <f>'Приложение 1'!I175</f>
        <v>0</v>
      </c>
      <c r="J47" s="328">
        <f>'Приложение 1'!J175</f>
        <v>0</v>
      </c>
      <c r="K47" s="328">
        <f>'Приложение 1'!K175</f>
        <v>0</v>
      </c>
    </row>
    <row r="48" spans="2:11" ht="15.75" x14ac:dyDescent="0.25">
      <c r="B48" s="343" t="s">
        <v>45</v>
      </c>
      <c r="C48" s="344"/>
      <c r="D48" s="344"/>
      <c r="E48" s="344"/>
      <c r="F48" s="332"/>
      <c r="G48" s="332"/>
      <c r="H48" s="329"/>
      <c r="I48" s="329"/>
      <c r="J48" s="329"/>
      <c r="K48" s="329"/>
    </row>
    <row r="49" spans="2:11" ht="120" x14ac:dyDescent="0.25">
      <c r="B49" s="338" t="s">
        <v>47</v>
      </c>
      <c r="C49" s="339"/>
      <c r="D49" s="339"/>
      <c r="E49" s="339"/>
      <c r="F49" s="16" t="s">
        <v>48</v>
      </c>
      <c r="G49" s="16" t="s">
        <v>44</v>
      </c>
      <c r="H49" s="60">
        <f>'Приложение 1'!H184</f>
        <v>0</v>
      </c>
      <c r="I49" s="60">
        <f>'Приложение 1'!I184</f>
        <v>0</v>
      </c>
      <c r="J49" s="60">
        <f>'Приложение 1'!J184</f>
        <v>0</v>
      </c>
      <c r="K49" s="60">
        <f>'Приложение 1'!K184</f>
        <v>0</v>
      </c>
    </row>
    <row r="50" spans="2:11" ht="60" x14ac:dyDescent="0.25">
      <c r="B50" s="338" t="s">
        <v>49</v>
      </c>
      <c r="C50" s="339"/>
      <c r="D50" s="339"/>
      <c r="E50" s="339"/>
      <c r="F50" s="16" t="s">
        <v>50</v>
      </c>
      <c r="G50" s="16" t="s">
        <v>9</v>
      </c>
      <c r="H50" s="60">
        <f>H51</f>
        <v>0</v>
      </c>
      <c r="I50" s="60">
        <f>I51</f>
        <v>0</v>
      </c>
      <c r="J50" s="60">
        <f>J51</f>
        <v>0</v>
      </c>
      <c r="K50" s="60">
        <f>K51</f>
        <v>0</v>
      </c>
    </row>
    <row r="51" spans="2:11" ht="225" x14ac:dyDescent="0.25">
      <c r="B51" s="338" t="s">
        <v>51</v>
      </c>
      <c r="C51" s="339"/>
      <c r="D51" s="339"/>
      <c r="E51" s="339"/>
      <c r="F51" s="16" t="s">
        <v>52</v>
      </c>
      <c r="G51" s="16" t="s">
        <v>53</v>
      </c>
      <c r="H51" s="60">
        <f>'Приложение 1'!H34+'Приложение 1'!H46</f>
        <v>0</v>
      </c>
      <c r="I51" s="60">
        <f>'Приложение 1'!I34+'Приложение 1'!I46</f>
        <v>0</v>
      </c>
      <c r="J51" s="60">
        <f>'Приложение 1'!J34+'Приложение 1'!J46</f>
        <v>0</v>
      </c>
      <c r="K51" s="60">
        <f>'Приложение 1'!K34+'Приложение 1'!K46</f>
        <v>0</v>
      </c>
    </row>
    <row r="52" spans="2:11" ht="15.75" x14ac:dyDescent="0.25">
      <c r="B52" s="371"/>
      <c r="C52" s="334"/>
      <c r="D52" s="334"/>
      <c r="E52" s="334"/>
      <c r="F52" s="183"/>
      <c r="G52" s="183"/>
      <c r="H52" s="60"/>
      <c r="I52" s="60"/>
      <c r="J52" s="60"/>
      <c r="K52" s="183"/>
    </row>
    <row r="53" spans="2:11" ht="15.75" x14ac:dyDescent="0.25">
      <c r="B53" s="345" t="s">
        <v>54</v>
      </c>
      <c r="C53" s="334"/>
      <c r="D53" s="334"/>
      <c r="E53" s="334"/>
      <c r="F53" s="18" t="s">
        <v>55</v>
      </c>
      <c r="G53" s="18" t="s">
        <v>9</v>
      </c>
      <c r="H53" s="62">
        <f>H54+H59+H64+H68+H70</f>
        <v>12497256.720000001</v>
      </c>
      <c r="I53" s="62">
        <f>I54+I59+I64+I68+I70</f>
        <v>11315955</v>
      </c>
      <c r="J53" s="62">
        <f>J54+J59+J64+J68+J70</f>
        <v>9332759</v>
      </c>
      <c r="K53" s="62">
        <f>K54+K59+K64+K68+K70</f>
        <v>0</v>
      </c>
    </row>
    <row r="54" spans="2:11" ht="90" x14ac:dyDescent="0.25">
      <c r="B54" s="338" t="s">
        <v>56</v>
      </c>
      <c r="C54" s="339"/>
      <c r="D54" s="339"/>
      <c r="E54" s="339"/>
      <c r="F54" s="16" t="s">
        <v>57</v>
      </c>
      <c r="G54" s="16" t="s">
        <v>9</v>
      </c>
      <c r="H54" s="60">
        <f>SUM(H55:H58)</f>
        <v>8942968.6500000004</v>
      </c>
      <c r="I54" s="60">
        <f>SUM(I55:I58)</f>
        <v>8902635.459999999</v>
      </c>
      <c r="J54" s="60">
        <f>SUM(J55:J58)</f>
        <v>8149439.46</v>
      </c>
      <c r="K54" s="60">
        <f>SUM(K55:K58)</f>
        <v>0</v>
      </c>
    </row>
    <row r="55" spans="2:11" ht="60" x14ac:dyDescent="0.25">
      <c r="B55" s="338" t="s">
        <v>58</v>
      </c>
      <c r="C55" s="339"/>
      <c r="D55" s="339"/>
      <c r="E55" s="339"/>
      <c r="F55" s="16" t="s">
        <v>59</v>
      </c>
      <c r="G55" s="16" t="s">
        <v>60</v>
      </c>
      <c r="H55" s="60">
        <f>'МЗ п.1'!L29+'ВД п.1'!L20+'ИЦ п.1'!M20</f>
        <v>6868639.2300000004</v>
      </c>
      <c r="I55" s="60">
        <f>'МЗ п.1'!M29+'ВД п.1'!M20+'ИЦ п.1'!N20</f>
        <v>6837661.6399999997</v>
      </c>
      <c r="J55" s="60">
        <f>'МЗ п.1'!N29+'ВД п.1'!N20+'ИЦ п.1'!O20</f>
        <v>6259170.0899999999</v>
      </c>
      <c r="K55" s="60">
        <f>'МЗ п.1'!O29+'ВД п.1'!O20+'ИЦ п.1'!P20</f>
        <v>0</v>
      </c>
    </row>
    <row r="56" spans="2:11" ht="150" x14ac:dyDescent="0.25">
      <c r="B56" s="338" t="s">
        <v>61</v>
      </c>
      <c r="C56" s="339"/>
      <c r="D56" s="339"/>
      <c r="E56" s="339"/>
      <c r="F56" s="16" t="s">
        <v>62</v>
      </c>
      <c r="G56" s="16" t="s">
        <v>63</v>
      </c>
      <c r="H56" s="60">
        <f>'МЗ п.1.2-6'!H10+'МЗ п.1.2-6'!H21+'ВД п.1.2-6'!H10+'ВД п.1.2-6'!H21+'ИЦ п.1.2-6'!H10+'ИЦ п.1.2-6'!H21</f>
        <v>0</v>
      </c>
      <c r="I56" s="60">
        <f>'МЗ п.1.2-6'!I10+'МЗ п.1.2-6'!I21+'ВД п.1.2-6'!I10+'ВД п.1.2-6'!I21+'ИЦ п.1.2-6'!I10+'ИЦ п.1.2-6'!I21</f>
        <v>0</v>
      </c>
      <c r="J56" s="60">
        <f>'МЗ п.1.2-6'!J10+'МЗ п.1.2-6'!J21+'ВД п.1.2-6'!J10+'ВД п.1.2-6'!J21+'ИЦ п.1.2-6'!J10+'ИЦ п.1.2-6'!J21</f>
        <v>0</v>
      </c>
      <c r="K56" s="60">
        <f>'МЗ п.1.2-6'!K10+'МЗ п.1.2-6'!K21+'ВД п.1.2-6'!K10+'ВД п.1.2-6'!K21+'ИЦ п.1.2-6'!K10+'ИЦ п.1.2-6'!K21</f>
        <v>0</v>
      </c>
    </row>
    <row r="57" spans="2:11" ht="240" x14ac:dyDescent="0.25">
      <c r="B57" s="338" t="s">
        <v>64</v>
      </c>
      <c r="C57" s="339"/>
      <c r="D57" s="339"/>
      <c r="E57" s="339"/>
      <c r="F57" s="16" t="s">
        <v>65</v>
      </c>
      <c r="G57" s="16" t="s">
        <v>66</v>
      </c>
      <c r="H57" s="60">
        <f>'МЗ п.1.2-6'!H125+'ВД п.1.2-6'!H125+'ИЦ п.1.2-6'!H99</f>
        <v>0</v>
      </c>
      <c r="I57" s="60">
        <f>'МЗ п.1.2-6'!I125+'ВД п.1.2-6'!I125+'ИЦ п.1.2-6'!I99</f>
        <v>0</v>
      </c>
      <c r="J57" s="60">
        <f>'МЗ п.1.2-6'!J125+'ВД п.1.2-6'!J125+'ИЦ п.1.2-6'!J99</f>
        <v>0</v>
      </c>
      <c r="K57" s="60">
        <f>'МЗ п.1.2-6'!K125+'ВД п.1.2-6'!K125+'ИЦ п.1.2-6'!K99</f>
        <v>0</v>
      </c>
    </row>
    <row r="58" spans="2:11" ht="315" x14ac:dyDescent="0.25">
      <c r="B58" s="338" t="s">
        <v>67</v>
      </c>
      <c r="C58" s="339"/>
      <c r="D58" s="339"/>
      <c r="E58" s="339"/>
      <c r="F58" s="16" t="s">
        <v>68</v>
      </c>
      <c r="G58" s="16" t="s">
        <v>69</v>
      </c>
      <c r="H58" s="60">
        <f>'МЗ п.1.2-6'!H43+'ВД п.1.2-6'!H43+'ИЦ п.1.2-6'!H43</f>
        <v>2074329.42</v>
      </c>
      <c r="I58" s="60">
        <f>'МЗ п.1.2-6'!I43+'ВД п.1.2-6'!I43+'ИЦ п.1.2-6'!I43</f>
        <v>2064973.82</v>
      </c>
      <c r="J58" s="60">
        <f>'МЗ п.1.2-6'!J43+'ВД п.1.2-6'!J43+'ИЦ п.1.2-6'!J43</f>
        <v>1890269.37</v>
      </c>
      <c r="K58" s="60">
        <f>'МЗ п.1.2-6'!K43+'ВД п.1.2-6'!K43+'ИЦ п.1.2-6'!K43</f>
        <v>0</v>
      </c>
    </row>
    <row r="59" spans="2:11" ht="90" x14ac:dyDescent="0.25">
      <c r="B59" s="338" t="s">
        <v>70</v>
      </c>
      <c r="C59" s="339"/>
      <c r="D59" s="339"/>
      <c r="E59" s="339"/>
      <c r="F59" s="16" t="s">
        <v>71</v>
      </c>
      <c r="G59" s="16" t="s">
        <v>72</v>
      </c>
      <c r="H59" s="60">
        <f>H62+H63+H60</f>
        <v>0</v>
      </c>
      <c r="I59" s="60">
        <f t="shared" ref="I59:K59" si="0">I62+I63+I60</f>
        <v>0</v>
      </c>
      <c r="J59" s="60">
        <f t="shared" si="0"/>
        <v>0</v>
      </c>
      <c r="K59" s="60">
        <f t="shared" si="0"/>
        <v>0</v>
      </c>
    </row>
    <row r="60" spans="2:11" ht="225" x14ac:dyDescent="0.25">
      <c r="B60" s="368" t="s">
        <v>394</v>
      </c>
      <c r="C60" s="372"/>
      <c r="D60" s="372"/>
      <c r="E60" s="373"/>
      <c r="F60" s="16" t="s">
        <v>395</v>
      </c>
      <c r="G60" s="16" t="s">
        <v>396</v>
      </c>
      <c r="H60" s="60">
        <f>H61</f>
        <v>0</v>
      </c>
      <c r="I60" s="60">
        <f t="shared" ref="I60:K60" si="1">I61</f>
        <v>0</v>
      </c>
      <c r="J60" s="60">
        <f t="shared" si="1"/>
        <v>0</v>
      </c>
      <c r="K60" s="60">
        <f t="shared" si="1"/>
        <v>0</v>
      </c>
    </row>
    <row r="61" spans="2:11" ht="255" x14ac:dyDescent="0.25">
      <c r="B61" s="368" t="s">
        <v>397</v>
      </c>
      <c r="C61" s="372"/>
      <c r="D61" s="372"/>
      <c r="E61" s="373"/>
      <c r="F61" s="16" t="s">
        <v>398</v>
      </c>
      <c r="G61" s="16" t="s">
        <v>399</v>
      </c>
      <c r="H61" s="60">
        <f>'МЗ п.1.2-6'!H65+'ВД п.1.2-6'!H65+'ИЦ п.1.2-6'!H65</f>
        <v>0</v>
      </c>
      <c r="I61" s="60">
        <f>'МЗ п.1.2-6'!I65+'ВД п.1.2-6'!I65+'ИЦ п.1.2-6'!I65</f>
        <v>0</v>
      </c>
      <c r="J61" s="60">
        <f>'МЗ п.1.2-6'!J65+'ВД п.1.2-6'!J65+'ИЦ п.1.2-6'!J65</f>
        <v>0</v>
      </c>
      <c r="K61" s="60">
        <f>'МЗ п.1.2-6'!K65+'ВД п.1.2-6'!K65+'ИЦ п.1.2-6'!K65</f>
        <v>0</v>
      </c>
    </row>
    <row r="62" spans="2:11" ht="409.5" x14ac:dyDescent="0.25">
      <c r="B62" s="338" t="s">
        <v>73</v>
      </c>
      <c r="C62" s="339"/>
      <c r="D62" s="339"/>
      <c r="E62" s="339"/>
      <c r="F62" s="16" t="s">
        <v>74</v>
      </c>
      <c r="G62" s="16" t="s">
        <v>75</v>
      </c>
      <c r="H62" s="60">
        <f>'МЗ п.1.2-6'!H56+'ВД п.1.2-6'!H56+'ИЦ п.1.2-6'!H56</f>
        <v>0</v>
      </c>
      <c r="I62" s="60">
        <f>'МЗ п.1.2-6'!I56+'ВД п.1.2-6'!I56+'ИЦ п.1.2-6'!I56</f>
        <v>0</v>
      </c>
      <c r="J62" s="60">
        <f>'МЗ п.1.2-6'!J56+'ВД п.1.2-6'!J56+'ИЦ п.1.2-6'!J56</f>
        <v>0</v>
      </c>
      <c r="K62" s="60">
        <f>'МЗ п.1.2-6'!K56+'ВД п.1.2-6'!K56+'ИЦ п.1.2-6'!K56</f>
        <v>0</v>
      </c>
    </row>
    <row r="63" spans="2:11" ht="60" x14ac:dyDescent="0.25">
      <c r="B63" s="368" t="s">
        <v>76</v>
      </c>
      <c r="C63" s="369"/>
      <c r="D63" s="369"/>
      <c r="E63" s="370"/>
      <c r="F63" s="16" t="s">
        <v>77</v>
      </c>
      <c r="G63" s="16" t="s">
        <v>78</v>
      </c>
      <c r="H63" s="60"/>
      <c r="I63" s="60"/>
      <c r="J63" s="60"/>
      <c r="K63" s="20"/>
    </row>
    <row r="64" spans="2:11" ht="90" x14ac:dyDescent="0.25">
      <c r="B64" s="338" t="s">
        <v>79</v>
      </c>
      <c r="C64" s="339"/>
      <c r="D64" s="339"/>
      <c r="E64" s="339"/>
      <c r="F64" s="16" t="s">
        <v>80</v>
      </c>
      <c r="G64" s="16" t="s">
        <v>81</v>
      </c>
      <c r="H64" s="60">
        <f>SUM(H65:H67)</f>
        <v>120254</v>
      </c>
      <c r="I64" s="60">
        <f t="shared" ref="I64:K64" si="2">SUM(I65:I67)</f>
        <v>85000</v>
      </c>
      <c r="J64" s="60">
        <f t="shared" si="2"/>
        <v>0</v>
      </c>
      <c r="K64" s="60">
        <f t="shared" si="2"/>
        <v>0</v>
      </c>
    </row>
    <row r="65" spans="2:11" ht="120" x14ac:dyDescent="0.25">
      <c r="B65" s="338" t="s">
        <v>82</v>
      </c>
      <c r="C65" s="339"/>
      <c r="D65" s="339"/>
      <c r="E65" s="339"/>
      <c r="F65" s="16" t="s">
        <v>83</v>
      </c>
      <c r="G65" s="16" t="s">
        <v>84</v>
      </c>
      <c r="H65" s="60">
        <f>'МЗ п.1.2-6'!H76+'ВД п.1.2-6'!H76</f>
        <v>109410</v>
      </c>
      <c r="I65" s="60">
        <f>'МЗ п.1.2-6'!I76+'ВД п.1.2-6'!I76</f>
        <v>85000</v>
      </c>
      <c r="J65" s="60">
        <f>'МЗ п.1.2-6'!J76+'ВД п.1.2-6'!J76</f>
        <v>0</v>
      </c>
      <c r="K65" s="60">
        <f>'МЗ п.1.2-6'!K76+'ВД п.1.2-6'!K76</f>
        <v>0</v>
      </c>
    </row>
    <row r="66" spans="2:11" ht="300" x14ac:dyDescent="0.25">
      <c r="B66" s="338" t="s">
        <v>85</v>
      </c>
      <c r="C66" s="339"/>
      <c r="D66" s="339"/>
      <c r="E66" s="339"/>
      <c r="F66" s="16" t="s">
        <v>86</v>
      </c>
      <c r="G66" s="16" t="s">
        <v>87</v>
      </c>
      <c r="H66" s="60">
        <f>'МЗ п.1.2-6'!H85+'ВД п.1.2-6'!H85</f>
        <v>10844</v>
      </c>
      <c r="I66" s="60">
        <f>'МЗ п.1.2-6'!I85+'ВД п.1.2-6'!I85</f>
        <v>0</v>
      </c>
      <c r="J66" s="60">
        <f>'МЗ п.1.2-6'!J85+'ВД п.1.2-6'!J85</f>
        <v>0</v>
      </c>
      <c r="K66" s="60">
        <f>'МЗ п.1.2-6'!K85+'ВД п.1.2-6'!K85</f>
        <v>0</v>
      </c>
    </row>
    <row r="67" spans="2:11" ht="165" x14ac:dyDescent="0.25">
      <c r="B67" s="338" t="s">
        <v>88</v>
      </c>
      <c r="C67" s="339"/>
      <c r="D67" s="339"/>
      <c r="E67" s="339"/>
      <c r="F67" s="16" t="s">
        <v>89</v>
      </c>
      <c r="G67" s="16" t="s">
        <v>90</v>
      </c>
      <c r="H67" s="60">
        <f>'МЗ п.1.2-6'!H94+'ВД п.1.2-6'!H94</f>
        <v>0</v>
      </c>
      <c r="I67" s="60">
        <f>'МЗ п.1.2-6'!I94+'ВД п.1.2-6'!I94</f>
        <v>0</v>
      </c>
      <c r="J67" s="60">
        <f>'МЗ п.1.2-6'!J94+'ВД п.1.2-6'!J94</f>
        <v>0</v>
      </c>
      <c r="K67" s="60">
        <f>'МЗ п.1.2-6'!K94+'ВД п.1.2-6'!K94</f>
        <v>0</v>
      </c>
    </row>
    <row r="68" spans="2:11" ht="135" x14ac:dyDescent="0.25">
      <c r="B68" s="338" t="s">
        <v>91</v>
      </c>
      <c r="C68" s="339"/>
      <c r="D68" s="339"/>
      <c r="E68" s="339"/>
      <c r="F68" s="16" t="s">
        <v>92</v>
      </c>
      <c r="G68" s="16" t="s">
        <v>9</v>
      </c>
      <c r="H68" s="60">
        <f>H69</f>
        <v>0</v>
      </c>
      <c r="I68" s="60">
        <f t="shared" ref="I68:K68" si="3">I69</f>
        <v>0</v>
      </c>
      <c r="J68" s="60">
        <f t="shared" si="3"/>
        <v>0</v>
      </c>
      <c r="K68" s="60">
        <f t="shared" si="3"/>
        <v>0</v>
      </c>
    </row>
    <row r="69" spans="2:11" ht="330" x14ac:dyDescent="0.25">
      <c r="B69" s="338" t="s">
        <v>93</v>
      </c>
      <c r="C69" s="339"/>
      <c r="D69" s="339"/>
      <c r="E69" s="339"/>
      <c r="F69" s="16" t="s">
        <v>94</v>
      </c>
      <c r="G69" s="16" t="s">
        <v>95</v>
      </c>
      <c r="H69" s="60">
        <f>'МЗ п.1.2-6'!H103+'ВД п.1.2-6'!H103+'ИЦ п.1.2-6'!H76</f>
        <v>0</v>
      </c>
      <c r="I69" s="60">
        <f>'МЗ п.1.2-6'!I103+'ВД п.1.2-6'!I103+'ИЦ п.1.2-6'!I76</f>
        <v>0</v>
      </c>
      <c r="J69" s="60">
        <f>'МЗ п.1.2-6'!J103+'ВД п.1.2-6'!J103+'ИЦ п.1.2-6'!J76</f>
        <v>0</v>
      </c>
      <c r="K69" s="60">
        <f>'МЗ п.1.2-6'!K103+'ВД п.1.2-6'!K103+'ИЦ п.1.2-6'!K76</f>
        <v>0</v>
      </c>
    </row>
    <row r="70" spans="2:11" ht="105" x14ac:dyDescent="0.25">
      <c r="B70" s="338" t="s">
        <v>96</v>
      </c>
      <c r="C70" s="339"/>
      <c r="D70" s="339"/>
      <c r="E70" s="339"/>
      <c r="F70" s="16" t="s">
        <v>97</v>
      </c>
      <c r="G70" s="16" t="s">
        <v>9</v>
      </c>
      <c r="H70" s="60">
        <f>SUM(H71:H74)</f>
        <v>3434034.0700000003</v>
      </c>
      <c r="I70" s="60">
        <f>SUM(I71:I74)</f>
        <v>2328319.54</v>
      </c>
      <c r="J70" s="60">
        <f>SUM(J71:J74)</f>
        <v>1183319.54</v>
      </c>
      <c r="K70" s="60">
        <f>SUM(K71:K74)</f>
        <v>0</v>
      </c>
    </row>
    <row r="71" spans="2:11" ht="210" x14ac:dyDescent="0.25">
      <c r="B71" s="338" t="s">
        <v>98</v>
      </c>
      <c r="C71" s="339"/>
      <c r="D71" s="339"/>
      <c r="E71" s="339"/>
      <c r="F71" s="16" t="s">
        <v>99</v>
      </c>
      <c r="G71" s="16" t="s">
        <v>100</v>
      </c>
      <c r="H71" s="60">
        <f>'ИЦ п.1.2-6'!H192+'ИЦ п.1.2-6'!H245+'ИЦ п.1.2-6'!H298+'ВД п.1.2-6'!H281+'ВД п.1.2-6'!H228</f>
        <v>0</v>
      </c>
      <c r="I71" s="60">
        <f>'ИЦ п.1.2-6'!I192+'ИЦ п.1.2-6'!I245+'ИЦ п.1.2-6'!I298+'ВД п.1.2-6'!I281+'ВД п.1.2-6'!I228</f>
        <v>0</v>
      </c>
      <c r="J71" s="60">
        <f>'ИЦ п.1.2-6'!J192+'ИЦ п.1.2-6'!J245+'ИЦ п.1.2-6'!J298+'ВД п.1.2-6'!J281+'ВД п.1.2-6'!J228</f>
        <v>0</v>
      </c>
      <c r="K71" s="60">
        <f>'ИЦ п.1.2-6'!K192+'ИЦ п.1.2-6'!K245+'ИЦ п.1.2-6'!K298+'ВД п.1.2-6'!K281+'ВД п.1.2-6'!K228</f>
        <v>0</v>
      </c>
    </row>
    <row r="72" spans="2:11" ht="90" x14ac:dyDescent="0.25">
      <c r="B72" s="338" t="s">
        <v>101</v>
      </c>
      <c r="C72" s="339"/>
      <c r="D72" s="339"/>
      <c r="E72" s="339"/>
      <c r="F72" s="16" t="s">
        <v>102</v>
      </c>
      <c r="G72" s="16" t="s">
        <v>103</v>
      </c>
      <c r="H72" s="60">
        <f>'МЗ п.1.2-6'!H140+'МЗ п.1.2-6'!H152+'МЗ п.1.2-6'!H167+'МЗ п.1.2-6'!H188+'МЗ п.1.2-6'!H217+'МЗ п.1.2-6'!H247+'МЗ п.1.2-6'!H295+'ВД п.1.2-6'!H140+'ВД п.1.2-6'!H152+'ВД п.1.2-6'!H167+'ВД п.1.2-6'!H188+'ВД п.1.2-6'!H217+'ВД п.1.2-6'!H257+'ВД п.1.2-6'!H318+'ИЦ п.1.2-6'!H114+'ИЦ п.1.2-6'!H126+'ИЦ п.1.2-6'!H141+'ИЦ п.1.2-6'!H162+'ИЦ п.1.2-6'!H181+'ИЦ п.1.2-6'!H221+'ИЦ п.1.2-6'!H274+'МЗ п.1.2-6'!H318+'ВД п.1.2-6'!H341+'ИЦ п.1.2-6'!H309</f>
        <v>2221270.48</v>
      </c>
      <c r="I72" s="60">
        <f>'МЗ п.1.2-6'!I140+'МЗ п.1.2-6'!I152+'МЗ п.1.2-6'!I167+'МЗ п.1.2-6'!I188+'МЗ п.1.2-6'!I217+'МЗ п.1.2-6'!I247+'МЗ п.1.2-6'!I295+'ВД п.1.2-6'!I140+'ВД п.1.2-6'!I152+'ВД п.1.2-6'!I167+'ВД п.1.2-6'!I188+'ВД п.1.2-6'!I217+'ВД п.1.2-6'!I257+'ВД п.1.2-6'!I318+'ИЦ п.1.2-6'!I114+'ИЦ п.1.2-6'!I126+'ИЦ п.1.2-6'!I141+'ИЦ п.1.2-6'!I162+'ИЦ п.1.2-6'!I181+'ИЦ п.1.2-6'!I221+'ИЦ п.1.2-6'!I274+'МЗ п.1.2-6'!I318+'ВД п.1.2-6'!I341+'ИЦ п.1.2-6'!I309</f>
        <v>1428319.54</v>
      </c>
      <c r="J72" s="60">
        <f>'МЗ п.1.2-6'!J140+'МЗ п.1.2-6'!J152+'МЗ п.1.2-6'!J167+'МЗ п.1.2-6'!J188+'МЗ п.1.2-6'!J217+'МЗ п.1.2-6'!J247+'МЗ п.1.2-6'!J295+'ВД п.1.2-6'!J140+'ВД п.1.2-6'!J152+'ВД п.1.2-6'!J167+'ВД п.1.2-6'!J188+'ВД п.1.2-6'!J217+'ВД п.1.2-6'!J257+'ВД п.1.2-6'!J318+'ИЦ п.1.2-6'!J114+'ИЦ п.1.2-6'!J126+'ИЦ п.1.2-6'!J141+'ИЦ п.1.2-6'!J162+'ИЦ п.1.2-6'!J181+'ИЦ п.1.2-6'!J221+'ИЦ п.1.2-6'!J274+'МЗ п.1.2-6'!J318+'ВД п.1.2-6'!J341+'ИЦ п.1.2-6'!J309</f>
        <v>983319.54</v>
      </c>
      <c r="K72" s="60">
        <f>'МЗ п.1.2-6'!K140+'МЗ п.1.2-6'!K152+'МЗ п.1.2-6'!K167+'МЗ п.1.2-6'!K188+'МЗ п.1.2-6'!K217+'МЗ п.1.2-6'!K247+'МЗ п.1.2-6'!K295+'ВД п.1.2-6'!K140+'ВД п.1.2-6'!K152+'ВД п.1.2-6'!K167+'ВД п.1.2-6'!K188+'ВД п.1.2-6'!K217+'ВД п.1.2-6'!K257+'ВД п.1.2-6'!K318+'ИЦ п.1.2-6'!K114+'ИЦ п.1.2-6'!K126+'ИЦ п.1.2-6'!K141+'ИЦ п.1.2-6'!K162+'ИЦ п.1.2-6'!K181+'ИЦ п.1.2-6'!K221+'ИЦ п.1.2-6'!K274+'МЗ п.1.2-6'!K318+'ВД п.1.2-6'!K341+'ИЦ п.1.2-6'!K309</f>
        <v>0</v>
      </c>
    </row>
    <row r="73" spans="2:11" ht="75" x14ac:dyDescent="0.25">
      <c r="B73" s="364" t="s">
        <v>104</v>
      </c>
      <c r="C73" s="365"/>
      <c r="D73" s="365"/>
      <c r="E73" s="365"/>
      <c r="F73" s="16" t="s">
        <v>105</v>
      </c>
      <c r="G73" s="16" t="s">
        <v>106</v>
      </c>
      <c r="H73" s="60">
        <f>'МЗ п.1.2-6'!H177+'ВД п.1.2-6'!H177+'ИЦ п.1.2-6'!H151</f>
        <v>1212763.5900000001</v>
      </c>
      <c r="I73" s="60">
        <f>'МЗ п.1.2-6'!I177+'ВД п.1.2-6'!I177+'ИЦ п.1.2-6'!I151</f>
        <v>900000</v>
      </c>
      <c r="J73" s="60">
        <f>'МЗ п.1.2-6'!J177+'ВД п.1.2-6'!J177+'ИЦ п.1.2-6'!J151</f>
        <v>200000</v>
      </c>
      <c r="K73" s="60">
        <f>'МЗ п.1.2-6'!K177+'ВД п.1.2-6'!K177+'ИЦ п.1.2-6'!K151</f>
        <v>0</v>
      </c>
    </row>
    <row r="74" spans="2:11" ht="195" x14ac:dyDescent="0.25">
      <c r="B74" s="366" t="s">
        <v>107</v>
      </c>
      <c r="C74" s="367"/>
      <c r="D74" s="367"/>
      <c r="E74" s="367"/>
      <c r="F74" s="16" t="s">
        <v>108</v>
      </c>
      <c r="G74" s="16" t="s">
        <v>109</v>
      </c>
      <c r="H74" s="60">
        <f>'МЗ п.1.2-6'!H259+'МЗ п.1.2-6'!H307+'ВД п.1.2-6'!H269+'ВД п.1.2-6'!H330+'ИЦ п.1.2-6'!H233+'ИЦ п.1.2-6'!H286</f>
        <v>0</v>
      </c>
      <c r="I74" s="60">
        <f>'МЗ п.1.2-6'!I259+'МЗ п.1.2-6'!I307+'ВД п.1.2-6'!I269+'ВД п.1.2-6'!I330+'ИЦ п.1.2-6'!I233+'ИЦ п.1.2-6'!I286</f>
        <v>0</v>
      </c>
      <c r="J74" s="60">
        <f>'МЗ п.1.2-6'!J259+'МЗ п.1.2-6'!J307+'ВД п.1.2-6'!J269+'ВД п.1.2-6'!J330+'ИЦ п.1.2-6'!J233+'ИЦ п.1.2-6'!J286</f>
        <v>0</v>
      </c>
      <c r="K74" s="60">
        <f>'МЗ п.1.2-6'!K259+'МЗ п.1.2-6'!K307+'ВД п.1.2-6'!K269+'ВД п.1.2-6'!K330+'ИЦ п.1.2-6'!K233+'ИЦ п.1.2-6'!K286</f>
        <v>0</v>
      </c>
    </row>
    <row r="75" spans="2:11" ht="15.75" x14ac:dyDescent="0.25">
      <c r="B75" s="345" t="s">
        <v>110</v>
      </c>
      <c r="C75" s="334"/>
      <c r="D75" s="334"/>
      <c r="E75" s="334"/>
      <c r="F75" s="18" t="s">
        <v>111</v>
      </c>
      <c r="G75" s="18" t="s">
        <v>112</v>
      </c>
      <c r="H75" s="62">
        <f>H76+H77+H78</f>
        <v>0</v>
      </c>
      <c r="I75" s="62">
        <f>I76+I77+I78</f>
        <v>0</v>
      </c>
      <c r="J75" s="62">
        <f>J76+J77+J78</f>
        <v>0</v>
      </c>
      <c r="K75" s="62">
        <f>K76+K77+K78</f>
        <v>0</v>
      </c>
    </row>
    <row r="76" spans="2:11" ht="60" x14ac:dyDescent="0.25">
      <c r="B76" s="338" t="s">
        <v>113</v>
      </c>
      <c r="C76" s="339"/>
      <c r="D76" s="339"/>
      <c r="E76" s="339"/>
      <c r="F76" s="16" t="s">
        <v>114</v>
      </c>
      <c r="G76" s="20">
        <v>189</v>
      </c>
      <c r="H76" s="184"/>
      <c r="I76" s="184"/>
      <c r="J76" s="184"/>
      <c r="K76" s="21"/>
    </row>
    <row r="77" spans="2:11" ht="75" x14ac:dyDescent="0.25">
      <c r="B77" s="338" t="s">
        <v>115</v>
      </c>
      <c r="C77" s="339"/>
      <c r="D77" s="339"/>
      <c r="E77" s="339"/>
      <c r="F77" s="16" t="s">
        <v>116</v>
      </c>
      <c r="G77" s="20"/>
      <c r="H77" s="200"/>
      <c r="I77" s="200"/>
      <c r="J77" s="200"/>
      <c r="K77" s="21"/>
    </row>
    <row r="78" spans="2:11" ht="75" x14ac:dyDescent="0.25">
      <c r="B78" s="338" t="s">
        <v>117</v>
      </c>
      <c r="C78" s="339"/>
      <c r="D78" s="339"/>
      <c r="E78" s="339"/>
      <c r="F78" s="16" t="s">
        <v>118</v>
      </c>
      <c r="G78" s="20"/>
      <c r="H78" s="200"/>
      <c r="I78" s="200"/>
      <c r="J78" s="200"/>
      <c r="K78" s="21"/>
    </row>
    <row r="79" spans="2:11" ht="15.75" x14ac:dyDescent="0.25">
      <c r="B79" s="345" t="s">
        <v>119</v>
      </c>
      <c r="C79" s="334"/>
      <c r="D79" s="334"/>
      <c r="E79" s="334"/>
      <c r="F79" s="18" t="s">
        <v>120</v>
      </c>
      <c r="G79" s="18" t="s">
        <v>9</v>
      </c>
      <c r="H79" s="62">
        <v>0</v>
      </c>
      <c r="I79" s="62">
        <f>I80</f>
        <v>0</v>
      </c>
      <c r="J79" s="62">
        <f>J80</f>
        <v>0</v>
      </c>
      <c r="K79" s="62">
        <f>K80</f>
        <v>0</v>
      </c>
    </row>
    <row r="80" spans="2:11" ht="105" x14ac:dyDescent="0.25">
      <c r="B80" s="338" t="s">
        <v>121</v>
      </c>
      <c r="C80" s="339"/>
      <c r="D80" s="339"/>
      <c r="E80" s="339"/>
      <c r="F80" s="16" t="s">
        <v>122</v>
      </c>
      <c r="G80" s="16" t="s">
        <v>123</v>
      </c>
      <c r="H80" s="60"/>
      <c r="I80" s="60"/>
      <c r="J80" s="60"/>
      <c r="K80" s="2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"/>
  <sheetViews>
    <sheetView workbookViewId="0"/>
  </sheetViews>
  <sheetFormatPr defaultRowHeight="15" x14ac:dyDescent="0.25"/>
  <sheetData>
    <row r="2" spans="1:14" ht="110.25" x14ac:dyDescent="0.25">
      <c r="A2" s="430" t="s">
        <v>357</v>
      </c>
      <c r="B2" s="763"/>
      <c r="C2" s="763"/>
      <c r="D2" s="763"/>
      <c r="E2" s="763"/>
      <c r="F2" s="764"/>
      <c r="G2" s="764"/>
      <c r="H2" s="764"/>
      <c r="I2" s="764"/>
      <c r="J2" s="764"/>
      <c r="K2" s="764"/>
    </row>
    <row r="3" spans="1:14" ht="15.75" x14ac:dyDescent="0.25">
      <c r="A3" s="10"/>
      <c r="B3" s="31"/>
      <c r="C3" s="31"/>
      <c r="D3" s="31"/>
      <c r="E3" s="31"/>
      <c r="F3" s="32"/>
      <c r="G3" s="32"/>
      <c r="H3" s="32"/>
      <c r="I3" s="32"/>
      <c r="J3" s="32"/>
      <c r="K3" s="32"/>
      <c r="L3" s="34"/>
      <c r="M3" s="34"/>
      <c r="N3" s="130"/>
    </row>
    <row r="4" spans="1:14" ht="63" x14ac:dyDescent="0.25">
      <c r="A4" s="765" t="s">
        <v>287</v>
      </c>
      <c r="B4" s="765"/>
      <c r="C4" s="31"/>
      <c r="D4" s="31"/>
      <c r="E4" s="31"/>
      <c r="L4" s="35"/>
      <c r="M4" s="35"/>
      <c r="N4" s="35"/>
    </row>
    <row r="5" spans="1:14" ht="15.75" x14ac:dyDescent="0.25">
      <c r="A5" s="9"/>
      <c r="B5" s="33"/>
      <c r="C5" s="31"/>
      <c r="D5" s="58"/>
      <c r="E5" s="31"/>
      <c r="L5" s="35"/>
      <c r="M5" s="35"/>
      <c r="N5" s="35"/>
    </row>
    <row r="6" spans="1:14" ht="242.25" x14ac:dyDescent="0.25">
      <c r="A6" s="768" t="s">
        <v>358</v>
      </c>
      <c r="B6" s="768" t="s">
        <v>359</v>
      </c>
      <c r="C6" s="761" t="s">
        <v>363</v>
      </c>
      <c r="D6" s="762"/>
      <c r="E6" s="762"/>
      <c r="F6" s="761" t="s">
        <v>388</v>
      </c>
      <c r="G6" s="762"/>
      <c r="H6" s="762"/>
      <c r="I6" s="761" t="s">
        <v>369</v>
      </c>
      <c r="J6" s="762"/>
      <c r="K6" s="762"/>
      <c r="L6" s="759" t="s">
        <v>367</v>
      </c>
      <c r="M6" s="759" t="s">
        <v>384</v>
      </c>
      <c r="N6" s="757" t="s">
        <v>401</v>
      </c>
    </row>
    <row r="7" spans="1:14" ht="63" x14ac:dyDescent="0.25">
      <c r="A7" s="769"/>
      <c r="B7" s="769"/>
      <c r="C7" s="36" t="s">
        <v>360</v>
      </c>
      <c r="D7" s="36" t="s">
        <v>361</v>
      </c>
      <c r="E7" s="36" t="s">
        <v>362</v>
      </c>
      <c r="F7" s="36" t="s">
        <v>360</v>
      </c>
      <c r="G7" s="36" t="s">
        <v>361</v>
      </c>
      <c r="H7" s="36" t="s">
        <v>362</v>
      </c>
      <c r="I7" s="36" t="s">
        <v>360</v>
      </c>
      <c r="J7" s="36" t="s">
        <v>361</v>
      </c>
      <c r="K7" s="36" t="s">
        <v>362</v>
      </c>
      <c r="L7" s="760"/>
      <c r="M7" s="760"/>
      <c r="N7" s="758"/>
    </row>
    <row r="8" spans="1:14" ht="63" x14ac:dyDescent="0.25">
      <c r="A8" s="288" t="s">
        <v>426</v>
      </c>
      <c r="B8" s="68"/>
      <c r="C8" s="231"/>
      <c r="D8" s="59"/>
      <c r="E8" s="231"/>
      <c r="F8" s="231"/>
      <c r="G8" s="289"/>
      <c r="H8" s="231"/>
      <c r="I8" s="231"/>
      <c r="J8" s="59"/>
      <c r="K8" s="231"/>
      <c r="L8" s="231">
        <v>37556.720000000001</v>
      </c>
      <c r="M8" s="231">
        <v>263109.69</v>
      </c>
      <c r="N8" s="231"/>
    </row>
    <row r="9" spans="1:14" ht="15.75" x14ac:dyDescent="0.25">
      <c r="A9" s="67">
        <v>17</v>
      </c>
      <c r="B9" s="68">
        <v>44935</v>
      </c>
      <c r="C9" s="59">
        <v>10185412</v>
      </c>
      <c r="D9" s="59"/>
      <c r="E9" s="231"/>
      <c r="F9" s="59">
        <v>9825135</v>
      </c>
      <c r="G9" s="290"/>
      <c r="H9" s="59"/>
      <c r="I9" s="59">
        <v>8071939</v>
      </c>
      <c r="J9" s="59"/>
      <c r="K9" s="59"/>
      <c r="L9" s="231"/>
      <c r="M9" s="231"/>
      <c r="N9" s="231"/>
    </row>
    <row r="10" spans="1:14" ht="15.75" x14ac:dyDescent="0.25">
      <c r="A10" s="67">
        <v>46</v>
      </c>
      <c r="B10" s="68">
        <v>44942</v>
      </c>
      <c r="C10" s="231"/>
      <c r="D10" s="59">
        <v>1932908</v>
      </c>
      <c r="E10" s="59"/>
      <c r="F10" s="231"/>
      <c r="G10" s="59">
        <v>1299440</v>
      </c>
      <c r="H10" s="59"/>
      <c r="I10" s="231"/>
      <c r="J10" s="59">
        <v>1069440</v>
      </c>
      <c r="K10" s="59"/>
      <c r="L10" s="231"/>
      <c r="M10" s="231"/>
      <c r="N10" s="231"/>
    </row>
    <row r="11" spans="1:14" ht="15.75" x14ac:dyDescent="0.25">
      <c r="A11" s="67">
        <v>1</v>
      </c>
      <c r="B11" s="68">
        <v>44927</v>
      </c>
      <c r="C11" s="231"/>
      <c r="D11" s="59"/>
      <c r="E11" s="59">
        <v>300000</v>
      </c>
      <c r="F11" s="231"/>
      <c r="G11" s="59"/>
      <c r="H11" s="59">
        <v>150000</v>
      </c>
      <c r="I11" s="231"/>
      <c r="J11" s="59"/>
      <c r="K11" s="59">
        <v>150000</v>
      </c>
      <c r="L11" s="231"/>
      <c r="M11" s="231"/>
      <c r="N11" s="231"/>
    </row>
    <row r="12" spans="1:14" ht="15.75" x14ac:dyDescent="0.25">
      <c r="A12" s="104">
        <v>62</v>
      </c>
      <c r="B12" s="68">
        <v>44970</v>
      </c>
      <c r="C12" s="231"/>
      <c r="D12" s="59">
        <v>41380</v>
      </c>
      <c r="E12" s="231"/>
      <c r="F12" s="231"/>
      <c r="G12" s="59">
        <v>41380</v>
      </c>
      <c r="H12" s="59"/>
      <c r="I12" s="231"/>
      <c r="J12" s="59">
        <v>41380</v>
      </c>
      <c r="K12" s="59"/>
      <c r="L12" s="231"/>
      <c r="M12" s="231"/>
      <c r="N12" s="231"/>
    </row>
    <row r="13" spans="1:14" ht="15.75" x14ac:dyDescent="0.25">
      <c r="A13" s="67"/>
      <c r="B13" s="68"/>
      <c r="C13" s="231"/>
      <c r="D13" s="59"/>
      <c r="E13" s="231"/>
      <c r="F13" s="231"/>
      <c r="G13" s="59"/>
      <c r="H13" s="59"/>
      <c r="I13" s="231"/>
      <c r="J13" s="59"/>
      <c r="K13" s="59"/>
      <c r="L13" s="231"/>
      <c r="M13" s="231"/>
      <c r="N13" s="231"/>
    </row>
    <row r="14" spans="1:14" ht="15.75" x14ac:dyDescent="0.25">
      <c r="A14" s="67"/>
      <c r="B14" s="68"/>
      <c r="C14" s="231"/>
      <c r="D14" s="59"/>
      <c r="E14" s="231"/>
      <c r="F14" s="231"/>
      <c r="G14" s="59"/>
      <c r="H14" s="59"/>
      <c r="I14" s="231"/>
      <c r="J14" s="59"/>
      <c r="K14" s="59"/>
      <c r="L14" s="231"/>
      <c r="M14" s="231"/>
      <c r="N14" s="231"/>
    </row>
    <row r="15" spans="1:14" ht="15.75" x14ac:dyDescent="0.25">
      <c r="A15" s="67"/>
      <c r="B15" s="68"/>
      <c r="C15" s="231"/>
      <c r="D15" s="59"/>
      <c r="E15" s="231"/>
      <c r="F15" s="231"/>
      <c r="G15" s="59"/>
      <c r="H15" s="59"/>
      <c r="I15" s="231"/>
      <c r="J15" s="59"/>
      <c r="K15" s="59"/>
      <c r="L15" s="231"/>
      <c r="M15" s="231"/>
      <c r="N15" s="231"/>
    </row>
    <row r="16" spans="1:14" ht="15.75" x14ac:dyDescent="0.25">
      <c r="A16" s="67"/>
      <c r="B16" s="68"/>
      <c r="C16" s="231"/>
      <c r="D16" s="59"/>
      <c r="E16" s="231"/>
      <c r="F16" s="231"/>
      <c r="G16" s="59"/>
      <c r="H16" s="59"/>
      <c r="I16" s="231"/>
      <c r="J16" s="59"/>
      <c r="K16" s="59"/>
      <c r="L16" s="231"/>
      <c r="M16" s="231"/>
      <c r="N16" s="231"/>
    </row>
    <row r="17" spans="1:14" ht="15.75" x14ac:dyDescent="0.25">
      <c r="A17" s="67"/>
      <c r="B17" s="67"/>
      <c r="C17" s="231"/>
      <c r="D17" s="59"/>
      <c r="E17" s="231"/>
      <c r="F17" s="231"/>
      <c r="G17" s="59"/>
      <c r="H17" s="59"/>
      <c r="I17" s="231"/>
      <c r="J17" s="59"/>
      <c r="K17" s="59"/>
      <c r="L17" s="231"/>
      <c r="M17" s="231"/>
      <c r="N17" s="231"/>
    </row>
    <row r="18" spans="1:14" ht="15.75" x14ac:dyDescent="0.25">
      <c r="A18" s="67"/>
      <c r="B18" s="67"/>
      <c r="C18" s="231"/>
      <c r="D18" s="59"/>
      <c r="E18" s="231"/>
      <c r="F18" s="231"/>
      <c r="G18" s="59"/>
      <c r="H18" s="59"/>
      <c r="I18" s="231"/>
      <c r="J18" s="59"/>
      <c r="K18" s="59"/>
      <c r="L18" s="231"/>
      <c r="M18" s="231"/>
      <c r="N18" s="231"/>
    </row>
    <row r="19" spans="1:14" ht="15.75" x14ac:dyDescent="0.25">
      <c r="A19" s="67"/>
      <c r="B19" s="67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0" spans="1:14" ht="15.75" x14ac:dyDescent="0.25">
      <c r="A20" s="67"/>
      <c r="B20" s="67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</row>
    <row r="21" spans="1:14" ht="15.75" x14ac:dyDescent="0.25">
      <c r="A21" s="67"/>
      <c r="B21" s="67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4" ht="15.75" x14ac:dyDescent="0.25">
      <c r="A22" s="67"/>
      <c r="B22" s="67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14" ht="15.75" x14ac:dyDescent="0.25">
      <c r="A23" s="67"/>
      <c r="B23" s="67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</row>
    <row r="24" spans="1:14" ht="15.75" x14ac:dyDescent="0.25">
      <c r="A24" s="67"/>
      <c r="B24" s="67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1:14" ht="15.75" x14ac:dyDescent="0.25">
      <c r="A25" s="67"/>
      <c r="B25" s="67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</row>
    <row r="26" spans="1:14" ht="15.75" x14ac:dyDescent="0.25">
      <c r="A26" s="67"/>
      <c r="B26" s="67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1:14" ht="15.75" x14ac:dyDescent="0.25">
      <c r="A27" s="67"/>
      <c r="B27" s="67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</row>
    <row r="28" spans="1:14" ht="15.75" x14ac:dyDescent="0.25">
      <c r="A28" s="67"/>
      <c r="B28" s="67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1:14" ht="15.75" x14ac:dyDescent="0.25">
      <c r="A29" s="67"/>
      <c r="B29" s="67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</row>
    <row r="30" spans="1:14" ht="15.75" x14ac:dyDescent="0.25">
      <c r="A30" s="67"/>
      <c r="B30" s="67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1:14" ht="15.75" x14ac:dyDescent="0.25">
      <c r="A31" s="67"/>
      <c r="B31" s="67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5.75" x14ac:dyDescent="0.25">
      <c r="A32" s="67"/>
      <c r="B32" s="67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spans="1:14" ht="15.75" x14ac:dyDescent="0.25">
      <c r="A33" s="67"/>
      <c r="B33" s="67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</row>
    <row r="34" spans="1:14" ht="15.75" x14ac:dyDescent="0.25">
      <c r="A34" s="67"/>
      <c r="B34" s="67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5" spans="1:14" x14ac:dyDescent="0.25">
      <c r="A35" s="766" t="s">
        <v>364</v>
      </c>
      <c r="B35" s="767"/>
      <c r="C35" s="38">
        <f t="shared" ref="C35:N35" si="0">SUM(C8:C34)</f>
        <v>10185412</v>
      </c>
      <c r="D35" s="38">
        <f t="shared" si="0"/>
        <v>1974288</v>
      </c>
      <c r="E35" s="38">
        <f t="shared" si="0"/>
        <v>300000</v>
      </c>
      <c r="F35" s="38">
        <f t="shared" si="0"/>
        <v>9825135</v>
      </c>
      <c r="G35" s="38">
        <f t="shared" si="0"/>
        <v>1340820</v>
      </c>
      <c r="H35" s="38">
        <f t="shared" si="0"/>
        <v>150000</v>
      </c>
      <c r="I35" s="38">
        <f t="shared" si="0"/>
        <v>8071939</v>
      </c>
      <c r="J35" s="38">
        <f t="shared" si="0"/>
        <v>1110820</v>
      </c>
      <c r="K35" s="38">
        <f t="shared" si="0"/>
        <v>150000</v>
      </c>
      <c r="L35" s="38">
        <f t="shared" si="0"/>
        <v>37556.720000000001</v>
      </c>
      <c r="M35" s="38">
        <f t="shared" si="0"/>
        <v>263109.69</v>
      </c>
      <c r="N35" s="38">
        <f t="shared" si="0"/>
        <v>0</v>
      </c>
    </row>
    <row r="36" spans="1:14" x14ac:dyDescent="0.25">
      <c r="L36" s="13"/>
      <c r="M36" s="13"/>
      <c r="N36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/>
  </sheetViews>
  <sheetFormatPr defaultRowHeight="15" x14ac:dyDescent="0.25"/>
  <sheetData>
    <row r="1" spans="1:10" ht="15.75" x14ac:dyDescent="0.25">
      <c r="A1" t="s">
        <v>370</v>
      </c>
      <c r="C1" s="70"/>
      <c r="D1" s="70"/>
      <c r="E1" s="70"/>
      <c r="F1" s="70"/>
      <c r="G1" s="70"/>
      <c r="H1" s="70"/>
      <c r="I1" s="70"/>
      <c r="J1" s="70"/>
    </row>
    <row r="2" spans="1:10" x14ac:dyDescent="0.25">
      <c r="A2">
        <v>6.1</v>
      </c>
      <c r="B2" s="285">
        <f>SUM('МЗ п.1.2-6'!I136:I139)</f>
        <v>1118.72</v>
      </c>
      <c r="C2" t="s">
        <v>373</v>
      </c>
      <c r="D2" s="71">
        <f>SUM(B2:B12)</f>
        <v>111762.34999999999</v>
      </c>
    </row>
    <row r="3" spans="1:10" x14ac:dyDescent="0.25">
      <c r="A3">
        <v>6.2</v>
      </c>
      <c r="B3" s="285">
        <f>SUM('МЗ п.1.2-6'!I149:I151)</f>
        <v>0</v>
      </c>
    </row>
    <row r="4" spans="1:10" x14ac:dyDescent="0.25">
      <c r="A4">
        <v>6.3</v>
      </c>
      <c r="B4" s="285">
        <f>SUM('МЗ п.1.2-6'!I161:I166)</f>
        <v>2000</v>
      </c>
    </row>
    <row r="5" spans="1:10" x14ac:dyDescent="0.25">
      <c r="A5">
        <v>6.3</v>
      </c>
      <c r="B5" s="285">
        <f>SUM('МЗ п.1.2-6'!I174:I176)</f>
        <v>100000</v>
      </c>
    </row>
    <row r="6" spans="1:10" x14ac:dyDescent="0.25">
      <c r="A6">
        <v>6.4</v>
      </c>
      <c r="B6" s="285">
        <f>SUM('МЗ п.1.2-6'!I186:I187)</f>
        <v>0</v>
      </c>
    </row>
    <row r="7" spans="1:10" x14ac:dyDescent="0.25">
      <c r="A7">
        <v>6.5</v>
      </c>
      <c r="B7" s="285">
        <f>SUM('МЗ п.1.2-6'!I197:I216)</f>
        <v>7245.15</v>
      </c>
    </row>
    <row r="8" spans="1:10" x14ac:dyDescent="0.25">
      <c r="A8">
        <v>6.6</v>
      </c>
      <c r="B8" s="285">
        <f>SUM('МЗ п.1.2-6'!I226:I246)</f>
        <v>1398.48</v>
      </c>
    </row>
    <row r="9" spans="1:10" x14ac:dyDescent="0.25">
      <c r="A9">
        <v>6.6</v>
      </c>
      <c r="B9" s="285">
        <f>SUM('МЗ п.1.2-6'!I254:I258)</f>
        <v>0</v>
      </c>
    </row>
    <row r="10" spans="1:10" x14ac:dyDescent="0.25">
      <c r="A10">
        <v>6.7</v>
      </c>
      <c r="B10" s="286">
        <f>SUM('МЗ п.1.2-6'!I268:I294)</f>
        <v>0</v>
      </c>
    </row>
    <row r="11" spans="1:10" x14ac:dyDescent="0.25">
      <c r="A11">
        <v>6.7</v>
      </c>
      <c r="B11" s="286">
        <f>SUM('МЗ п.1.2-6'!I302:I306)</f>
        <v>0</v>
      </c>
    </row>
    <row r="12" spans="1:10" x14ac:dyDescent="0.25">
      <c r="A12">
        <v>6.8</v>
      </c>
      <c r="B12" s="285">
        <f>SUM('МЗ п.1.2-6'!I316:I317)</f>
        <v>0</v>
      </c>
    </row>
    <row r="13" spans="1:10" x14ac:dyDescent="0.25">
      <c r="A13" t="s">
        <v>371</v>
      </c>
      <c r="B13" s="287"/>
    </row>
    <row r="14" spans="1:10" x14ac:dyDescent="0.25">
      <c r="A14">
        <v>6.1</v>
      </c>
      <c r="B14" s="285">
        <f>SUM('ВД п.1.2-6'!I136:I139)</f>
        <v>0</v>
      </c>
      <c r="C14" t="s">
        <v>373</v>
      </c>
      <c r="D14" s="71">
        <f>SUM(B14:B24)</f>
        <v>0</v>
      </c>
    </row>
    <row r="15" spans="1:10" x14ac:dyDescent="0.25">
      <c r="A15">
        <v>6.2</v>
      </c>
      <c r="B15" s="285">
        <f>SUM('ВД п.1.2-6'!I149:I151)</f>
        <v>0</v>
      </c>
    </row>
    <row r="16" spans="1:10" x14ac:dyDescent="0.25">
      <c r="A16">
        <v>6.3</v>
      </c>
      <c r="B16" s="285">
        <f>SUM('ВД п.1.2-6'!I161:I166)</f>
        <v>0</v>
      </c>
    </row>
    <row r="17" spans="1:4" x14ac:dyDescent="0.25">
      <c r="A17">
        <v>6.3</v>
      </c>
      <c r="B17" s="285">
        <f>SUM('ВД п.1.2-6'!I174:I176)</f>
        <v>0</v>
      </c>
    </row>
    <row r="18" spans="1:4" x14ac:dyDescent="0.25">
      <c r="A18">
        <v>6.4</v>
      </c>
      <c r="B18" s="285">
        <f>SUM('ВД п.1.2-6'!I186:I187)</f>
        <v>0</v>
      </c>
    </row>
    <row r="19" spans="1:4" x14ac:dyDescent="0.25">
      <c r="A19">
        <v>6.5</v>
      </c>
      <c r="B19" s="285">
        <f>SUM('ВД п.1.2-6'!I197:I216)</f>
        <v>0</v>
      </c>
    </row>
    <row r="20" spans="1:4" x14ac:dyDescent="0.25">
      <c r="A20">
        <v>6.6</v>
      </c>
      <c r="B20" s="285">
        <f>SUM('ВД п.1.2-6'!I237:I256)</f>
        <v>0</v>
      </c>
    </row>
    <row r="21" spans="1:4" x14ac:dyDescent="0.25">
      <c r="A21">
        <v>6.6</v>
      </c>
      <c r="B21" s="285">
        <f>SUM('ВД п.1.2-6'!I264:I268)</f>
        <v>0</v>
      </c>
    </row>
    <row r="22" spans="1:4" x14ac:dyDescent="0.25">
      <c r="A22">
        <v>6.7</v>
      </c>
      <c r="B22" s="286">
        <f>SUM('ВД п.1.2-6'!I291:I317)</f>
        <v>0</v>
      </c>
    </row>
    <row r="23" spans="1:4" x14ac:dyDescent="0.25">
      <c r="A23">
        <v>6.7</v>
      </c>
      <c r="B23" s="286">
        <f>SUM('ВД п.1.2-6'!I325:I329)</f>
        <v>0</v>
      </c>
    </row>
    <row r="24" spans="1:4" x14ac:dyDescent="0.25">
      <c r="A24">
        <v>6.8</v>
      </c>
      <c r="B24" s="285">
        <f>SUM('ВД п.1.2-6'!I339:I340)</f>
        <v>0</v>
      </c>
    </row>
    <row r="25" spans="1:4" x14ac:dyDescent="0.25">
      <c r="A25" t="s">
        <v>372</v>
      </c>
      <c r="B25" s="287"/>
    </row>
    <row r="26" spans="1:4" x14ac:dyDescent="0.25">
      <c r="A26">
        <v>6.1</v>
      </c>
      <c r="B26" s="285">
        <f>SUM('ИЦ п.1.2-6'!I110:I113)</f>
        <v>0</v>
      </c>
      <c r="C26" t="s">
        <v>373</v>
      </c>
      <c r="D26" s="71">
        <f>SUM(B26:B39)</f>
        <v>0</v>
      </c>
    </row>
    <row r="27" spans="1:4" x14ac:dyDescent="0.25">
      <c r="A27">
        <v>6.2</v>
      </c>
      <c r="B27" s="285">
        <f>SUM('ИЦ п.1.2-6'!I123:I125)</f>
        <v>0</v>
      </c>
    </row>
    <row r="28" spans="1:4" x14ac:dyDescent="0.25">
      <c r="A28">
        <v>6.3</v>
      </c>
      <c r="B28" s="285">
        <f>SUM('ИЦ п.1.2-6'!I135:I140)</f>
        <v>0</v>
      </c>
    </row>
    <row r="29" spans="1:4" x14ac:dyDescent="0.25">
      <c r="A29">
        <v>6.3</v>
      </c>
      <c r="B29" s="285">
        <f>SUM('ИЦ п.1.2-6'!I148:I150)</f>
        <v>0</v>
      </c>
    </row>
    <row r="30" spans="1:4" x14ac:dyDescent="0.25">
      <c r="A30">
        <v>6.4</v>
      </c>
      <c r="B30" s="285">
        <f>SUM('ИЦ п.1.2-6'!I160:I161)</f>
        <v>0</v>
      </c>
    </row>
    <row r="31" spans="1:4" x14ac:dyDescent="0.25">
      <c r="A31">
        <v>6.5</v>
      </c>
      <c r="B31" s="285">
        <f>SUM('ИЦ п.1.2-6'!I171:I180)</f>
        <v>0</v>
      </c>
    </row>
    <row r="32" spans="1:4" x14ac:dyDescent="0.25">
      <c r="A32">
        <v>6.5</v>
      </c>
      <c r="B32" s="285">
        <f>SUM('ИЦ п.1.2-6'!I188:I191)</f>
        <v>0</v>
      </c>
    </row>
    <row r="33" spans="1:2" x14ac:dyDescent="0.25">
      <c r="A33">
        <v>6.6</v>
      </c>
      <c r="B33" s="285">
        <f>SUM('ИЦ п.1.2-6'!I201:I220)</f>
        <v>0</v>
      </c>
    </row>
    <row r="34" spans="1:2" x14ac:dyDescent="0.25">
      <c r="A34">
        <v>6.6</v>
      </c>
      <c r="B34" s="285">
        <f>SUM('ИЦ п.1.2-6'!I228:I232)</f>
        <v>0</v>
      </c>
    </row>
    <row r="35" spans="1:2" x14ac:dyDescent="0.25">
      <c r="A35">
        <v>6.6</v>
      </c>
      <c r="B35" s="285">
        <f>SUM('ИЦ п.1.2-6'!I240:I244)</f>
        <v>0</v>
      </c>
    </row>
    <row r="36" spans="1:2" x14ac:dyDescent="0.25">
      <c r="A36">
        <v>6.7</v>
      </c>
      <c r="B36" s="286">
        <f>SUM('ИЦ п.1.2-6'!I254:I273)</f>
        <v>0</v>
      </c>
    </row>
    <row r="37" spans="1:2" x14ac:dyDescent="0.25">
      <c r="A37">
        <v>6.7</v>
      </c>
      <c r="B37" s="286">
        <f>SUM('ИЦ п.1.2-6'!I281:I285)</f>
        <v>0</v>
      </c>
    </row>
    <row r="38" spans="1:2" x14ac:dyDescent="0.25">
      <c r="A38">
        <v>6.7</v>
      </c>
      <c r="B38" s="286">
        <f>SUM('ИЦ п.1.2-6'!I293:I297)</f>
        <v>0</v>
      </c>
    </row>
    <row r="39" spans="1:2" x14ac:dyDescent="0.25">
      <c r="A39">
        <v>6.8</v>
      </c>
      <c r="B39" s="285">
        <f>SUM('ИЦ п.1.2-6'!I307:I308)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workbookViewId="0"/>
  </sheetViews>
  <sheetFormatPr defaultRowHeight="15" x14ac:dyDescent="0.25"/>
  <sheetData>
    <row r="2" spans="1:14" ht="189" x14ac:dyDescent="0.25">
      <c r="A2" s="430" t="s">
        <v>305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7"/>
    </row>
    <row r="4" spans="1:14" ht="135" x14ac:dyDescent="0.25">
      <c r="A4" s="431" t="s">
        <v>298</v>
      </c>
      <c r="B4" s="432" t="s">
        <v>157</v>
      </c>
      <c r="C4" s="438"/>
      <c r="D4" s="433"/>
      <c r="E4" s="431" t="s">
        <v>299</v>
      </c>
      <c r="F4" s="431" t="s">
        <v>300</v>
      </c>
      <c r="G4" s="432" t="s">
        <v>301</v>
      </c>
      <c r="H4" s="433"/>
      <c r="I4" s="431" t="s">
        <v>277</v>
      </c>
      <c r="J4" s="431"/>
      <c r="K4" s="431"/>
      <c r="L4" s="431"/>
      <c r="M4" s="25"/>
    </row>
    <row r="5" spans="1:14" ht="90" x14ac:dyDescent="0.25">
      <c r="A5" s="431"/>
      <c r="B5" s="434"/>
      <c r="C5" s="439"/>
      <c r="D5" s="435"/>
      <c r="E5" s="431"/>
      <c r="F5" s="431"/>
      <c r="G5" s="434"/>
      <c r="H5" s="435"/>
      <c r="I5" s="107" t="s">
        <v>279</v>
      </c>
      <c r="J5" s="107" t="s">
        <v>377</v>
      </c>
      <c r="K5" s="107" t="s">
        <v>417</v>
      </c>
      <c r="L5" s="431" t="s">
        <v>278</v>
      </c>
      <c r="M5" s="25"/>
    </row>
    <row r="6" spans="1:14" ht="90" x14ac:dyDescent="0.25">
      <c r="A6" s="431"/>
      <c r="B6" s="436"/>
      <c r="C6" s="440"/>
      <c r="D6" s="437"/>
      <c r="E6" s="431"/>
      <c r="F6" s="431"/>
      <c r="G6" s="436"/>
      <c r="H6" s="437"/>
      <c r="I6" s="12" t="s">
        <v>302</v>
      </c>
      <c r="J6" s="12" t="s">
        <v>303</v>
      </c>
      <c r="K6" s="12" t="s">
        <v>304</v>
      </c>
      <c r="L6" s="431"/>
      <c r="M6" s="25"/>
    </row>
    <row r="7" spans="1:14" x14ac:dyDescent="0.25">
      <c r="A7" s="15" t="s">
        <v>0</v>
      </c>
      <c r="B7" s="414" t="s">
        <v>1</v>
      </c>
      <c r="C7" s="415"/>
      <c r="D7" s="416"/>
      <c r="E7" s="15" t="s">
        <v>2</v>
      </c>
      <c r="F7" s="15" t="s">
        <v>124</v>
      </c>
      <c r="G7" s="414" t="s">
        <v>125</v>
      </c>
      <c r="H7" s="416"/>
      <c r="I7" s="15" t="s">
        <v>3</v>
      </c>
      <c r="J7" s="15" t="s">
        <v>4</v>
      </c>
      <c r="K7" s="15" t="s">
        <v>5</v>
      </c>
      <c r="L7" s="15" t="s">
        <v>6</v>
      </c>
      <c r="M7" s="26"/>
    </row>
    <row r="8" spans="1:14" ht="15.75" x14ac:dyDescent="0.25">
      <c r="A8" s="4">
        <v>1</v>
      </c>
      <c r="B8" s="417" t="s">
        <v>126</v>
      </c>
      <c r="C8" s="418"/>
      <c r="D8" s="413"/>
      <c r="E8" s="18" t="s">
        <v>127</v>
      </c>
      <c r="F8" s="18" t="s">
        <v>9</v>
      </c>
      <c r="G8" s="420"/>
      <c r="H8" s="421"/>
      <c r="I8" s="63">
        <f>'раздел 1'!H70</f>
        <v>3434034.0700000003</v>
      </c>
      <c r="J8" s="63">
        <f>'раздел 1'!I70</f>
        <v>2328319.54</v>
      </c>
      <c r="K8" s="64">
        <f>'раздел 1'!J70</f>
        <v>1183319.54</v>
      </c>
      <c r="L8" s="64">
        <f>'раздел 1'!K70</f>
        <v>0</v>
      </c>
      <c r="M8" s="27"/>
      <c r="N8" s="96"/>
    </row>
    <row r="9" spans="1:14" ht="300" x14ac:dyDescent="0.25">
      <c r="A9" s="2" t="s">
        <v>128</v>
      </c>
      <c r="B9" s="368" t="s">
        <v>129</v>
      </c>
      <c r="C9" s="372"/>
      <c r="D9" s="413"/>
      <c r="E9" s="16" t="s">
        <v>130</v>
      </c>
      <c r="F9" s="16" t="s">
        <v>9</v>
      </c>
      <c r="G9" s="419" t="s">
        <v>9</v>
      </c>
      <c r="H9" s="399"/>
      <c r="I9" s="66">
        <v>263109.69</v>
      </c>
      <c r="J9" s="65"/>
      <c r="K9" s="65"/>
      <c r="L9" s="5"/>
      <c r="M9" s="27"/>
    </row>
    <row r="10" spans="1:14" ht="90" x14ac:dyDescent="0.25">
      <c r="A10" s="2" t="s">
        <v>131</v>
      </c>
      <c r="B10" s="368" t="s">
        <v>132</v>
      </c>
      <c r="C10" s="372"/>
      <c r="D10" s="413"/>
      <c r="E10" s="16" t="s">
        <v>133</v>
      </c>
      <c r="F10" s="16" t="s">
        <v>9</v>
      </c>
      <c r="G10" s="419"/>
      <c r="H10" s="399"/>
      <c r="I10" s="69"/>
      <c r="J10" s="65"/>
      <c r="K10" s="65"/>
      <c r="L10" s="5"/>
      <c r="M10" s="27"/>
    </row>
    <row r="11" spans="1:14" ht="315" x14ac:dyDescent="0.25">
      <c r="A11" s="2" t="s">
        <v>134</v>
      </c>
      <c r="B11" s="368" t="s">
        <v>135</v>
      </c>
      <c r="C11" s="372"/>
      <c r="D11" s="413"/>
      <c r="E11" s="16" t="s">
        <v>136</v>
      </c>
      <c r="F11" s="16" t="s">
        <v>9</v>
      </c>
      <c r="G11" s="419"/>
      <c r="H11" s="399"/>
      <c r="I11" s="66">
        <f>I12+I13+I18</f>
        <v>3170924.3800000004</v>
      </c>
      <c r="J11" s="66">
        <f>J8-J9</f>
        <v>2328319.54</v>
      </c>
      <c r="K11" s="66">
        <f>K8-K9</f>
        <v>1183319.54</v>
      </c>
      <c r="L11" s="66">
        <f>L8-L9</f>
        <v>0</v>
      </c>
      <c r="M11" s="27"/>
    </row>
    <row r="12" spans="1:14" ht="285" x14ac:dyDescent="0.25">
      <c r="A12" s="2" t="s">
        <v>137</v>
      </c>
      <c r="B12" s="368" t="s">
        <v>138</v>
      </c>
      <c r="C12" s="372"/>
      <c r="D12" s="413"/>
      <c r="E12" s="16" t="s">
        <v>139</v>
      </c>
      <c r="F12" s="16" t="s">
        <v>9</v>
      </c>
      <c r="G12" s="419"/>
      <c r="H12" s="399"/>
      <c r="I12" s="66">
        <v>1541538.6</v>
      </c>
      <c r="J12" s="66">
        <f>'МЗ п.1.2-6'!I140+'МЗ п.1.2-6'!I152+'МЗ п.1.2-6'!I167+'МЗ п.1.2-6'!I177+'МЗ п.1.2-6'!I188+'МЗ п.1.2-6'!I217+'МЗ п.1.2-6'!I247+'МЗ п.1.2-6'!I259+'МЗ п.1.2-6'!I295+'МЗ п.1.2-6'!I307+'МЗ п.1.2-6'!I318</f>
        <v>1384339.54</v>
      </c>
      <c r="K12" s="65">
        <f>'МЗ п.1.2-6'!J140+'МЗ п.1.2-6'!J152+'МЗ п.1.2-6'!J167+'МЗ п.1.2-6'!J177+'МЗ п.1.2-6'!J188+'МЗ п.1.2-6'!J217+'МЗ п.1.2-6'!J247+'МЗ п.1.2-6'!J259+'МЗ п.1.2-6'!J295+'МЗ п.1.2-6'!J307+'МЗ п.1.2-6'!J318</f>
        <v>469339.54000000004</v>
      </c>
      <c r="L12" s="65">
        <f>'МЗ п.1.2-6'!K140+'МЗ п.1.2-6'!K152+'МЗ п.1.2-6'!K167+'МЗ п.1.2-6'!K177+'МЗ п.1.2-6'!K188+'МЗ п.1.2-6'!K217+'МЗ п.1.2-6'!K247+'МЗ п.1.2-6'!K259+'МЗ п.1.2-6'!K295+'МЗ п.1.2-6'!K307+'МЗ п.1.2-6'!K318</f>
        <v>0</v>
      </c>
      <c r="M12" s="27"/>
    </row>
    <row r="13" spans="1:14" ht="75" x14ac:dyDescent="0.25">
      <c r="A13" s="2" t="s">
        <v>140</v>
      </c>
      <c r="B13" s="368" t="s">
        <v>141</v>
      </c>
      <c r="C13" s="372"/>
      <c r="D13" s="413"/>
      <c r="E13" s="16" t="s">
        <v>142</v>
      </c>
      <c r="F13" s="16" t="s">
        <v>9</v>
      </c>
      <c r="G13" s="419" t="s">
        <v>9</v>
      </c>
      <c r="H13" s="399"/>
      <c r="I13" s="66">
        <v>1323451.97</v>
      </c>
      <c r="J13" s="66">
        <f>'ИЦ п.1.2-6'!I114+'ИЦ п.1.2-6'!I126+'ИЦ п.1.2-6'!I141+'ИЦ п.1.2-6'!I151+'ИЦ п.1.2-6'!I162+'ИЦ п.1.2-6'!I181+'ИЦ п.1.2-6'!I192+'ИЦ п.1.2-6'!I221+'ИЦ п.1.2-6'!I233+'ИЦ п.1.2-6'!I274+'ИЦ п.1.2-6'!I286+'ИЦ п.1.2-6'!I298+'ИЦ п.1.2-6'!I309</f>
        <v>793980</v>
      </c>
      <c r="K13" s="66">
        <f>'ИЦ п.1.2-6'!J114+'ИЦ п.1.2-6'!J126+'ИЦ п.1.2-6'!J141+'ИЦ п.1.2-6'!J151+'ИЦ п.1.2-6'!J162+'ИЦ п.1.2-6'!J181+'ИЦ п.1.2-6'!J192+'ИЦ п.1.2-6'!J221+'ИЦ п.1.2-6'!J233+'ИЦ п.1.2-6'!J274+'ИЦ п.1.2-6'!J286+'ИЦ п.1.2-6'!J298+'ИЦ п.1.2-6'!J309</f>
        <v>563980</v>
      </c>
      <c r="L13" s="66">
        <f>'ИЦ п.1.2-6'!K114+'ИЦ п.1.2-6'!K126+'ИЦ п.1.2-6'!K141+'ИЦ п.1.2-6'!K151+'ИЦ п.1.2-6'!K162+'ИЦ п.1.2-6'!K181+'ИЦ п.1.2-6'!K192+'ИЦ п.1.2-6'!K221+'ИЦ п.1.2-6'!K233+'ИЦ п.1.2-6'!K274+'ИЦ п.1.2-6'!K286+'ИЦ п.1.2-6'!K298+'ИЦ п.1.2-6'!K309</f>
        <v>0</v>
      </c>
      <c r="M13" s="27"/>
    </row>
    <row r="14" spans="1:14" ht="90" x14ac:dyDescent="0.25">
      <c r="A14" s="2" t="s">
        <v>143</v>
      </c>
      <c r="B14" s="368" t="s">
        <v>132</v>
      </c>
      <c r="C14" s="372"/>
      <c r="D14" s="413"/>
      <c r="E14" s="16" t="s">
        <v>144</v>
      </c>
      <c r="F14" s="16" t="s">
        <v>9</v>
      </c>
      <c r="G14" s="424"/>
      <c r="H14" s="425"/>
      <c r="I14" s="181"/>
      <c r="J14" s="181"/>
      <c r="K14" s="181"/>
      <c r="L14" s="5"/>
      <c r="M14" s="27"/>
    </row>
    <row r="15" spans="1:14" ht="15.75" x14ac:dyDescent="0.25">
      <c r="A15" s="2" t="s">
        <v>386</v>
      </c>
      <c r="B15" s="427"/>
      <c r="C15" s="428"/>
      <c r="D15" s="429"/>
      <c r="E15" s="16" t="s">
        <v>385</v>
      </c>
      <c r="F15" s="16" t="s">
        <v>9</v>
      </c>
      <c r="G15" s="424"/>
      <c r="H15" s="426"/>
      <c r="I15" s="181"/>
      <c r="J15" s="181"/>
      <c r="K15" s="181"/>
      <c r="L15" s="5"/>
      <c r="M15" s="27"/>
    </row>
    <row r="16" spans="1:14" ht="180" x14ac:dyDescent="0.25">
      <c r="A16" s="2" t="s">
        <v>145</v>
      </c>
      <c r="B16" s="368" t="s">
        <v>146</v>
      </c>
      <c r="C16" s="372"/>
      <c r="D16" s="413"/>
      <c r="E16" s="16" t="s">
        <v>147</v>
      </c>
      <c r="F16" s="16" t="s">
        <v>9</v>
      </c>
      <c r="G16" s="419" t="s">
        <v>9</v>
      </c>
      <c r="H16" s="399"/>
      <c r="I16" s="65"/>
      <c r="J16" s="65"/>
      <c r="K16" s="65"/>
      <c r="L16" s="5"/>
      <c r="M16" s="27"/>
    </row>
    <row r="17" spans="1:13" ht="90" x14ac:dyDescent="0.25">
      <c r="A17" s="2" t="s">
        <v>148</v>
      </c>
      <c r="B17" s="368" t="s">
        <v>132</v>
      </c>
      <c r="C17" s="372"/>
      <c r="D17" s="413"/>
      <c r="E17" s="16" t="s">
        <v>149</v>
      </c>
      <c r="F17" s="16" t="s">
        <v>9</v>
      </c>
      <c r="G17" s="419"/>
      <c r="H17" s="399"/>
      <c r="I17" s="65"/>
      <c r="J17" s="65"/>
      <c r="K17" s="65"/>
      <c r="L17" s="5"/>
      <c r="M17" s="27"/>
    </row>
    <row r="18" spans="1:13" ht="120" x14ac:dyDescent="0.25">
      <c r="A18" s="2" t="s">
        <v>150</v>
      </c>
      <c r="B18" s="368" t="s">
        <v>151</v>
      </c>
      <c r="C18" s="372"/>
      <c r="D18" s="413"/>
      <c r="E18" s="16" t="s">
        <v>152</v>
      </c>
      <c r="F18" s="16" t="s">
        <v>9</v>
      </c>
      <c r="G18" s="419" t="s">
        <v>9</v>
      </c>
      <c r="H18" s="399"/>
      <c r="I18" s="203">
        <v>305933.81</v>
      </c>
      <c r="J18" s="203">
        <f>'ВД п.1.2-6'!I140+'ВД п.1.2-6'!I152+'ВД п.1.2-6'!I167+'ВД п.1.2-6'!I177+'ВД п.1.2-6'!I188+'ВД п.1.2-6'!I217+'ВД п.1.2-6'!I257+'ВД п.1.2-6'!I269+'ВД п.1.2-6'!I318+'ВД п.1.2-6'!I330+'ВД п.1.2-6'!I341</f>
        <v>150000</v>
      </c>
      <c r="K18" s="203">
        <f>'ВД п.1.2-6'!J140+'ВД п.1.2-6'!J152+'ВД п.1.2-6'!J167+'ВД п.1.2-6'!J177+'ВД п.1.2-6'!J188+'ВД п.1.2-6'!J217+'ВД п.1.2-6'!J257+'ВД п.1.2-6'!J269+'ВД п.1.2-6'!J318+'ВД п.1.2-6'!J330+'ВД п.1.2-6'!J341</f>
        <v>150000</v>
      </c>
      <c r="L18" s="203">
        <f>'ВД п.1.2-6'!K140+'ВД п.1.2-6'!K152+'ВД п.1.2-6'!K167+'ВД п.1.2-6'!K177+'ВД п.1.2-6'!K188+'ВД п.1.2-6'!K217+'ВД п.1.2-6'!K257+'ВД п.1.2-6'!K269+'ВД п.1.2-6'!K318+'ВД п.1.2-6'!K330+'ВД п.1.2-6'!K341</f>
        <v>0</v>
      </c>
      <c r="M18" s="27"/>
    </row>
    <row r="19" spans="1:13" ht="90" x14ac:dyDescent="0.25">
      <c r="A19" s="2" t="s">
        <v>153</v>
      </c>
      <c r="B19" s="368" t="s">
        <v>132</v>
      </c>
      <c r="C19" s="372"/>
      <c r="D19" s="413"/>
      <c r="E19" s="16" t="s">
        <v>154</v>
      </c>
      <c r="F19" s="16" t="s">
        <v>9</v>
      </c>
      <c r="G19" s="419"/>
      <c r="H19" s="399"/>
      <c r="I19" s="65"/>
      <c r="J19" s="65"/>
      <c r="K19" s="65"/>
      <c r="L19" s="5"/>
      <c r="M19" s="27"/>
    </row>
    <row r="20" spans="1:13" ht="360" x14ac:dyDescent="0.25">
      <c r="A20" s="23" t="s">
        <v>1</v>
      </c>
      <c r="B20" s="405" t="s">
        <v>155</v>
      </c>
      <c r="C20" s="405"/>
      <c r="D20" s="406"/>
      <c r="E20" s="18" t="s">
        <v>156</v>
      </c>
      <c r="F20" s="18" t="s">
        <v>9</v>
      </c>
      <c r="G20" s="423">
        <f>H11</f>
        <v>0</v>
      </c>
      <c r="H20" s="421"/>
      <c r="I20" s="63">
        <f>I11</f>
        <v>3170924.3800000004</v>
      </c>
      <c r="J20" s="63">
        <f>J11</f>
        <v>2328319.54</v>
      </c>
      <c r="K20" s="64">
        <f>K11</f>
        <v>1183319.54</v>
      </c>
      <c r="L20" s="64">
        <f>L11</f>
        <v>0</v>
      </c>
      <c r="M20" s="27"/>
    </row>
    <row r="21" spans="1:13" ht="15.75" x14ac:dyDescent="0.25">
      <c r="A21" s="405"/>
      <c r="B21" s="410" t="s">
        <v>306</v>
      </c>
      <c r="C21" s="411"/>
      <c r="D21" s="412"/>
      <c r="E21" s="24">
        <v>26510</v>
      </c>
      <c r="F21" s="205">
        <v>2023</v>
      </c>
      <c r="G21" s="422"/>
      <c r="H21" s="399"/>
      <c r="I21" s="65">
        <f>I20</f>
        <v>3170924.3800000004</v>
      </c>
      <c r="J21" s="204">
        <v>111762.34999999999</v>
      </c>
      <c r="K21" s="65"/>
      <c r="L21" s="5"/>
      <c r="M21" s="27"/>
    </row>
    <row r="22" spans="1:13" ht="15.75" x14ac:dyDescent="0.25">
      <c r="A22" s="406"/>
      <c r="B22" s="14"/>
      <c r="C22" s="14"/>
      <c r="D22" s="22"/>
      <c r="E22" s="17">
        <v>26520</v>
      </c>
      <c r="F22" s="104">
        <v>2024</v>
      </c>
      <c r="G22" s="398"/>
      <c r="H22" s="399"/>
      <c r="I22" s="65"/>
      <c r="J22" s="65">
        <f>J20-J21</f>
        <v>2216557.19</v>
      </c>
      <c r="K22" s="65"/>
      <c r="L22" s="5"/>
      <c r="M22" s="27"/>
    </row>
    <row r="23" spans="1:13" ht="15.75" x14ac:dyDescent="0.25">
      <c r="A23" s="406"/>
      <c r="B23" s="407"/>
      <c r="C23" s="408"/>
      <c r="D23" s="409"/>
      <c r="E23" s="17">
        <v>26530</v>
      </c>
      <c r="F23" s="104">
        <v>2025</v>
      </c>
      <c r="G23" s="398"/>
      <c r="H23" s="399"/>
      <c r="I23" s="65"/>
      <c r="J23" s="65"/>
      <c r="K23" s="65">
        <f>K20</f>
        <v>1183319.54</v>
      </c>
      <c r="L23" s="5"/>
      <c r="M23" s="27"/>
    </row>
    <row r="26" spans="1:13" ht="63" x14ac:dyDescent="0.25">
      <c r="A26" s="403" t="s">
        <v>307</v>
      </c>
      <c r="B26" s="403"/>
      <c r="C26" s="124" t="s">
        <v>296</v>
      </c>
      <c r="D26" s="125"/>
      <c r="E26" s="400"/>
      <c r="F26" s="400"/>
      <c r="G26" s="400"/>
      <c r="H26" s="45"/>
      <c r="I26" s="396" t="s">
        <v>454</v>
      </c>
      <c r="J26" s="396"/>
      <c r="K26" s="396"/>
    </row>
    <row r="27" spans="1:13" ht="56.25" x14ac:dyDescent="0.25">
      <c r="A27" s="404" t="s">
        <v>308</v>
      </c>
      <c r="B27" s="404"/>
      <c r="C27" s="126" t="s">
        <v>309</v>
      </c>
      <c r="D27" s="126"/>
      <c r="E27" s="395" t="s">
        <v>292</v>
      </c>
      <c r="F27" s="395"/>
      <c r="G27" s="395"/>
      <c r="H27" s="126"/>
      <c r="I27" s="395" t="s">
        <v>293</v>
      </c>
      <c r="J27" s="395"/>
      <c r="K27" s="395"/>
    </row>
    <row r="28" spans="1:13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3" ht="31.5" x14ac:dyDescent="0.25">
      <c r="A29" s="401" t="s">
        <v>310</v>
      </c>
      <c r="B29" s="401"/>
      <c r="C29" s="124" t="s">
        <v>296</v>
      </c>
      <c r="D29" s="45"/>
      <c r="E29" s="402" t="s">
        <v>455</v>
      </c>
      <c r="F29" s="402"/>
      <c r="G29" s="402"/>
      <c r="H29" s="45"/>
      <c r="I29" s="396" t="s">
        <v>456</v>
      </c>
      <c r="J29" s="396"/>
      <c r="K29" s="396"/>
    </row>
    <row r="30" spans="1:13" ht="22.5" x14ac:dyDescent="0.25">
      <c r="A30" s="13"/>
      <c r="B30" s="13"/>
      <c r="C30" s="126" t="s">
        <v>309</v>
      </c>
      <c r="D30" s="13"/>
      <c r="E30" s="395" t="s">
        <v>311</v>
      </c>
      <c r="F30" s="395"/>
      <c r="G30" s="395"/>
      <c r="H30" s="13"/>
      <c r="I30" s="395" t="s">
        <v>312</v>
      </c>
      <c r="J30" s="395"/>
      <c r="K30" s="395"/>
    </row>
    <row r="31" spans="1:13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3" ht="63" x14ac:dyDescent="0.25">
      <c r="A32" s="397" t="s">
        <v>472</v>
      </c>
      <c r="B32" s="397"/>
      <c r="C32" s="13"/>
      <c r="D32" s="13"/>
      <c r="E32" s="13"/>
      <c r="F32" s="13"/>
      <c r="G32" s="13"/>
      <c r="H32" s="13"/>
      <c r="I32" s="13"/>
      <c r="J32" s="13"/>
      <c r="K32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9"/>
  <sheetViews>
    <sheetView workbookViewId="0"/>
  </sheetViews>
  <sheetFormatPr defaultRowHeight="15" x14ac:dyDescent="0.25"/>
  <sheetData>
    <row r="1" spans="1:11" ht="135" x14ac:dyDescent="0.25">
      <c r="A1" s="45"/>
      <c r="B1" s="45"/>
      <c r="C1" s="45"/>
      <c r="D1" s="45"/>
      <c r="E1" s="45"/>
      <c r="F1" s="45"/>
      <c r="G1" s="45"/>
      <c r="H1" s="45"/>
      <c r="I1" s="541" t="s">
        <v>320</v>
      </c>
      <c r="J1" s="541"/>
      <c r="K1" s="541"/>
    </row>
    <row r="2" spans="1:11" ht="63" x14ac:dyDescent="0.25">
      <c r="A2" s="45"/>
      <c r="B2" s="45"/>
      <c r="C2" s="45"/>
      <c r="D2" s="45"/>
      <c r="E2" s="45"/>
      <c r="F2" s="45"/>
      <c r="G2" s="45"/>
      <c r="H2" s="45"/>
      <c r="I2" s="396" t="s">
        <v>457</v>
      </c>
      <c r="J2" s="396"/>
      <c r="K2" s="396"/>
    </row>
    <row r="3" spans="1:11" ht="45" x14ac:dyDescent="0.25">
      <c r="A3" s="45"/>
      <c r="B3" s="45"/>
      <c r="C3" s="45"/>
      <c r="D3" s="45"/>
      <c r="E3" s="45"/>
      <c r="F3" s="45"/>
      <c r="G3" s="45"/>
      <c r="H3" s="45"/>
      <c r="I3" s="404" t="s">
        <v>321</v>
      </c>
      <c r="J3" s="404"/>
      <c r="K3" s="404"/>
    </row>
    <row r="4" spans="1:11" ht="15.75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1" ht="409.5" x14ac:dyDescent="0.25">
      <c r="A5" s="540" t="s">
        <v>418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</row>
    <row r="6" spans="1:11" ht="15.75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11" ht="267.75" x14ac:dyDescent="0.25">
      <c r="A7" s="443" t="s">
        <v>319</v>
      </c>
      <c r="B7" s="443"/>
      <c r="C7" s="444" t="s">
        <v>453</v>
      </c>
      <c r="D7" s="445"/>
      <c r="E7" s="445"/>
      <c r="F7" s="445"/>
      <c r="G7" s="445"/>
      <c r="H7" s="445"/>
      <c r="I7" s="445"/>
      <c r="J7" s="445"/>
    </row>
    <row r="8" spans="1:11" x14ac:dyDescent="0.25">
      <c r="A8" s="442" t="s">
        <v>287</v>
      </c>
      <c r="B8" s="442"/>
    </row>
    <row r="10" spans="1:11" ht="141.75" x14ac:dyDescent="0.25">
      <c r="A10" s="532" t="s">
        <v>314</v>
      </c>
      <c r="B10" s="532"/>
      <c r="C10" s="532"/>
      <c r="D10" s="532"/>
      <c r="E10" s="532"/>
      <c r="F10" s="532"/>
      <c r="G10" s="532"/>
      <c r="H10" s="532"/>
      <c r="I10" s="532"/>
      <c r="J10" s="532"/>
      <c r="K10" s="532"/>
    </row>
    <row r="11" spans="1:11" ht="18.75" x14ac:dyDescent="0.25">
      <c r="A11" s="41"/>
      <c r="B11" s="41"/>
      <c r="C11" s="41"/>
      <c r="D11" s="42"/>
      <c r="E11" s="42"/>
      <c r="F11" s="42"/>
      <c r="G11" s="42"/>
      <c r="H11" s="42"/>
      <c r="I11" s="42"/>
      <c r="J11" s="42"/>
    </row>
    <row r="12" spans="1:11" ht="15.75" x14ac:dyDescent="0.25">
      <c r="A12" s="43" t="s">
        <v>171</v>
      </c>
      <c r="B12" s="550">
        <v>120</v>
      </c>
      <c r="C12" s="551"/>
      <c r="D12" s="551"/>
      <c r="E12" s="551"/>
      <c r="F12" s="551"/>
      <c r="G12" s="551"/>
      <c r="H12" s="551"/>
      <c r="I12" s="551"/>
      <c r="J12" s="551"/>
    </row>
    <row r="14" spans="1:11" ht="199.5" x14ac:dyDescent="0.25">
      <c r="A14" s="453" t="s">
        <v>157</v>
      </c>
      <c r="B14" s="527"/>
      <c r="C14" s="454"/>
      <c r="D14" s="531" t="s">
        <v>158</v>
      </c>
      <c r="E14" s="531" t="s">
        <v>159</v>
      </c>
      <c r="F14" s="453" t="s">
        <v>160</v>
      </c>
      <c r="G14" s="454"/>
      <c r="H14" s="531" t="s">
        <v>161</v>
      </c>
      <c r="I14" s="531"/>
      <c r="J14" s="531"/>
      <c r="K14" s="531"/>
    </row>
    <row r="15" spans="1:11" ht="85.5" x14ac:dyDescent="0.25">
      <c r="A15" s="455"/>
      <c r="B15" s="536"/>
      <c r="C15" s="456"/>
      <c r="D15" s="537"/>
      <c r="E15" s="537"/>
      <c r="F15" s="455"/>
      <c r="G15" s="456"/>
      <c r="H15" s="39" t="s">
        <v>313</v>
      </c>
      <c r="I15" s="39" t="s">
        <v>162</v>
      </c>
      <c r="J15" s="39" t="s">
        <v>163</v>
      </c>
      <c r="K15" s="217" t="s">
        <v>278</v>
      </c>
    </row>
    <row r="16" spans="1:11" x14ac:dyDescent="0.25">
      <c r="A16" s="457">
        <v>1</v>
      </c>
      <c r="B16" s="511"/>
      <c r="C16" s="458"/>
      <c r="D16" s="47" t="s">
        <v>1</v>
      </c>
      <c r="E16" s="47" t="s">
        <v>2</v>
      </c>
      <c r="F16" s="457" t="s">
        <v>124</v>
      </c>
      <c r="G16" s="458"/>
      <c r="H16" s="47" t="s">
        <v>3</v>
      </c>
      <c r="I16" s="47" t="s">
        <v>4</v>
      </c>
      <c r="J16" s="47" t="s">
        <v>5</v>
      </c>
      <c r="K16" s="221">
        <v>8</v>
      </c>
    </row>
    <row r="17" spans="1:11" ht="342" x14ac:dyDescent="0.25">
      <c r="A17" s="552" t="s">
        <v>164</v>
      </c>
      <c r="B17" s="552"/>
      <c r="C17" s="552"/>
      <c r="D17" s="552"/>
      <c r="E17" s="552"/>
      <c r="F17" s="552"/>
      <c r="G17" s="552"/>
      <c r="H17" s="552"/>
      <c r="I17" s="552"/>
      <c r="J17" s="552"/>
      <c r="K17" s="552"/>
    </row>
    <row r="18" spans="1:11" ht="71.25" x14ac:dyDescent="0.25">
      <c r="A18" s="543" t="s">
        <v>165</v>
      </c>
      <c r="B18" s="544"/>
      <c r="C18" s="545"/>
      <c r="D18" s="1"/>
      <c r="E18" s="1"/>
      <c r="F18" s="459"/>
      <c r="G18" s="458"/>
      <c r="H18" s="69">
        <f>H19</f>
        <v>0</v>
      </c>
      <c r="I18" s="69">
        <f>I19</f>
        <v>0</v>
      </c>
      <c r="J18" s="69">
        <f>J19</f>
        <v>0</v>
      </c>
      <c r="K18" s="69">
        <f>K19</f>
        <v>0</v>
      </c>
    </row>
    <row r="19" spans="1:11" ht="45" x14ac:dyDescent="0.25">
      <c r="A19" s="546" t="s">
        <v>166</v>
      </c>
      <c r="B19" s="547"/>
      <c r="C19" s="545"/>
      <c r="D19" s="46"/>
      <c r="E19" s="46"/>
      <c r="F19" s="459"/>
      <c r="G19" s="458"/>
      <c r="H19" s="59">
        <v>0</v>
      </c>
      <c r="I19" s="59">
        <v>0</v>
      </c>
      <c r="J19" s="59">
        <v>0</v>
      </c>
      <c r="K19" s="59">
        <v>0</v>
      </c>
    </row>
    <row r="20" spans="1:11" ht="71.25" x14ac:dyDescent="0.25">
      <c r="A20" s="543" t="s">
        <v>167</v>
      </c>
      <c r="B20" s="544"/>
      <c r="C20" s="545"/>
      <c r="D20" s="1"/>
      <c r="E20" s="1"/>
      <c r="F20" s="459"/>
      <c r="G20" s="458"/>
      <c r="H20" s="69">
        <f>H21</f>
        <v>0</v>
      </c>
      <c r="I20" s="69">
        <f>I21</f>
        <v>0</v>
      </c>
      <c r="J20" s="69">
        <f>J21</f>
        <v>0</v>
      </c>
      <c r="K20" s="69">
        <f>K21</f>
        <v>0</v>
      </c>
    </row>
    <row r="21" spans="1:11" ht="45" x14ac:dyDescent="0.25">
      <c r="A21" s="546" t="s">
        <v>168</v>
      </c>
      <c r="B21" s="547"/>
      <c r="C21" s="545"/>
      <c r="D21" s="46"/>
      <c r="E21" s="46"/>
      <c r="F21" s="459"/>
      <c r="G21" s="458"/>
      <c r="H21" s="59">
        <f>D21*E21*G21</f>
        <v>0</v>
      </c>
      <c r="I21" s="59">
        <v>0</v>
      </c>
      <c r="J21" s="59">
        <v>0</v>
      </c>
      <c r="K21" s="59">
        <v>0</v>
      </c>
    </row>
    <row r="22" spans="1:11" ht="15.75" x14ac:dyDescent="0.25">
      <c r="A22" s="548" t="s">
        <v>169</v>
      </c>
      <c r="B22" s="548"/>
      <c r="C22" s="549"/>
      <c r="D22" s="1" t="s">
        <v>315</v>
      </c>
      <c r="E22" s="1" t="s">
        <v>315</v>
      </c>
      <c r="F22" s="459" t="s">
        <v>315</v>
      </c>
      <c r="G22" s="458"/>
      <c r="H22" s="213">
        <f>H18+H20</f>
        <v>0</v>
      </c>
      <c r="I22" s="213">
        <f>I18+I20</f>
        <v>0</v>
      </c>
      <c r="J22" s="213">
        <f>J18+J20</f>
        <v>0</v>
      </c>
      <c r="K22" s="213">
        <f>K18+K20</f>
        <v>0</v>
      </c>
    </row>
    <row r="24" spans="1:11" ht="252" x14ac:dyDescent="0.25">
      <c r="A24" s="532" t="s">
        <v>170</v>
      </c>
      <c r="B24" s="532"/>
      <c r="C24" s="532"/>
      <c r="D24" s="532"/>
      <c r="E24" s="532"/>
      <c r="F24" s="532"/>
      <c r="G24" s="532"/>
      <c r="H24" s="532"/>
      <c r="I24" s="532"/>
      <c r="J24" s="532"/>
      <c r="K24" s="532"/>
    </row>
    <row r="25" spans="1:11" ht="18.75" x14ac:dyDescent="0.25">
      <c r="A25" s="41"/>
      <c r="B25" s="41"/>
      <c r="C25" s="41"/>
      <c r="D25" s="42"/>
      <c r="E25" s="42"/>
      <c r="F25" s="42"/>
      <c r="G25" s="42"/>
      <c r="H25" s="42"/>
      <c r="I25" s="42"/>
      <c r="J25" s="42"/>
    </row>
    <row r="26" spans="1:11" ht="15.75" x14ac:dyDescent="0.25">
      <c r="A26" s="43" t="s">
        <v>171</v>
      </c>
      <c r="B26" s="550" t="s">
        <v>383</v>
      </c>
      <c r="C26" s="550"/>
      <c r="D26" s="550"/>
      <c r="E26" s="550"/>
      <c r="F26" s="550"/>
      <c r="G26" s="550"/>
      <c r="H26" s="550"/>
      <c r="I26" s="550"/>
      <c r="J26" s="550"/>
    </row>
    <row r="27" spans="1:11" ht="18.75" x14ac:dyDescent="0.25">
      <c r="A27" s="48"/>
      <c r="B27" s="48"/>
      <c r="C27" s="49"/>
      <c r="D27" s="50"/>
      <c r="E27" s="50"/>
      <c r="F27" s="50"/>
      <c r="G27" s="50"/>
      <c r="H27" s="50"/>
      <c r="I27" s="50"/>
      <c r="J27" s="50"/>
    </row>
    <row r="28" spans="1:11" ht="204.75" x14ac:dyDescent="0.25">
      <c r="A28" s="539" t="s">
        <v>172</v>
      </c>
      <c r="B28" s="539"/>
      <c r="C28" s="542"/>
      <c r="D28" s="542"/>
      <c r="E28" s="542"/>
      <c r="F28" s="542"/>
      <c r="G28" s="542"/>
      <c r="H28" s="542"/>
      <c r="I28" s="542"/>
      <c r="J28" s="542"/>
    </row>
    <row r="29" spans="1:11" x14ac:dyDescent="0.25">
      <c r="A29" s="48"/>
      <c r="B29" s="48"/>
      <c r="C29" s="48"/>
    </row>
    <row r="30" spans="1:11" ht="114" x14ac:dyDescent="0.25">
      <c r="A30" s="453" t="s">
        <v>157</v>
      </c>
      <c r="B30" s="527"/>
      <c r="C30" s="454"/>
      <c r="D30" s="531" t="s">
        <v>173</v>
      </c>
      <c r="E30" s="453" t="s">
        <v>174</v>
      </c>
      <c r="F30" s="527"/>
      <c r="G30" s="530" t="s">
        <v>171</v>
      </c>
      <c r="H30" s="531" t="s">
        <v>161</v>
      </c>
      <c r="I30" s="531"/>
      <c r="J30" s="531"/>
      <c r="K30" s="531"/>
    </row>
    <row r="31" spans="1:11" ht="85.5" x14ac:dyDescent="0.25">
      <c r="A31" s="455"/>
      <c r="B31" s="536"/>
      <c r="C31" s="456"/>
      <c r="D31" s="537"/>
      <c r="E31" s="528"/>
      <c r="F31" s="529"/>
      <c r="G31" s="530"/>
      <c r="H31" s="39" t="s">
        <v>313</v>
      </c>
      <c r="I31" s="39" t="s">
        <v>162</v>
      </c>
      <c r="J31" s="39" t="s">
        <v>163</v>
      </c>
      <c r="K31" s="217" t="s">
        <v>278</v>
      </c>
    </row>
    <row r="32" spans="1:11" x14ac:dyDescent="0.25">
      <c r="A32" s="533">
        <v>1</v>
      </c>
      <c r="B32" s="534"/>
      <c r="C32" s="535"/>
      <c r="D32" s="98" t="s">
        <v>1</v>
      </c>
      <c r="E32" s="533" t="s">
        <v>2</v>
      </c>
      <c r="F32" s="534"/>
      <c r="G32" s="535"/>
      <c r="H32" s="98" t="s">
        <v>124</v>
      </c>
      <c r="I32" s="98" t="s">
        <v>3</v>
      </c>
      <c r="J32" s="99">
        <v>6</v>
      </c>
      <c r="K32" s="221">
        <v>7</v>
      </c>
    </row>
    <row r="33" spans="1:11" ht="409.5" x14ac:dyDescent="0.25">
      <c r="A33" s="506" t="s">
        <v>374</v>
      </c>
      <c r="B33" s="507"/>
      <c r="C33" s="508"/>
      <c r="D33" s="111"/>
      <c r="E33" s="513"/>
      <c r="F33" s="513"/>
      <c r="G33" s="131">
        <v>130</v>
      </c>
      <c r="H33" s="230">
        <v>10185412</v>
      </c>
      <c r="I33" s="230">
        <v>9825135</v>
      </c>
      <c r="J33" s="230">
        <v>8071939</v>
      </c>
      <c r="K33" s="101"/>
    </row>
    <row r="34" spans="1:11" ht="45" x14ac:dyDescent="0.25">
      <c r="A34" s="516" t="s">
        <v>382</v>
      </c>
      <c r="B34" s="517"/>
      <c r="C34" s="518"/>
      <c r="D34" s="111"/>
      <c r="E34" s="525"/>
      <c r="F34" s="526"/>
      <c r="G34" s="131">
        <v>510</v>
      </c>
      <c r="H34" s="103"/>
      <c r="I34" s="103"/>
      <c r="J34" s="103"/>
      <c r="K34" s="220"/>
    </row>
    <row r="35" spans="1:11" ht="15.75" x14ac:dyDescent="0.25">
      <c r="A35" s="519"/>
      <c r="B35" s="519"/>
      <c r="C35" s="520"/>
      <c r="D35" s="100"/>
      <c r="E35" s="450"/>
      <c r="F35" s="524"/>
      <c r="G35" s="452"/>
      <c r="H35" s="103"/>
      <c r="I35" s="103"/>
      <c r="J35" s="103"/>
      <c r="K35" s="220"/>
    </row>
    <row r="36" spans="1:11" ht="15.75" x14ac:dyDescent="0.25">
      <c r="A36" s="509" t="s">
        <v>169</v>
      </c>
      <c r="B36" s="509"/>
      <c r="C36" s="510"/>
      <c r="D36" s="1" t="s">
        <v>9</v>
      </c>
      <c r="E36" s="457" t="s">
        <v>9</v>
      </c>
      <c r="F36" s="511"/>
      <c r="G36" s="458"/>
      <c r="H36" s="28">
        <f>SUM(H33:H35)</f>
        <v>10185412</v>
      </c>
      <c r="I36" s="28">
        <f>SUM(I33:I35)</f>
        <v>9825135</v>
      </c>
      <c r="J36" s="28">
        <f>SUM(J33:J35)</f>
        <v>8071939</v>
      </c>
      <c r="K36" s="28">
        <f>SUM(K33:K35)</f>
        <v>0</v>
      </c>
    </row>
    <row r="38" spans="1:11" ht="299.25" x14ac:dyDescent="0.25">
      <c r="A38" s="538" t="s">
        <v>175</v>
      </c>
      <c r="B38" s="539"/>
      <c r="C38" s="539"/>
      <c r="D38" s="539"/>
      <c r="E38" s="539"/>
      <c r="F38" s="539"/>
      <c r="G38" s="539"/>
      <c r="H38" s="539"/>
      <c r="I38" s="539"/>
      <c r="J38" s="539"/>
      <c r="K38" s="539"/>
    </row>
    <row r="39" spans="1:11" x14ac:dyDescent="0.25">
      <c r="A39" s="51"/>
      <c r="B39" s="52"/>
      <c r="C39" s="42"/>
      <c r="D39" s="42"/>
      <c r="E39" s="42"/>
      <c r="F39" s="42"/>
      <c r="G39" s="42"/>
      <c r="H39" s="42"/>
      <c r="I39" s="42"/>
      <c r="J39" s="42"/>
    </row>
    <row r="40" spans="1:11" ht="114" x14ac:dyDescent="0.25">
      <c r="A40" s="453" t="s">
        <v>157</v>
      </c>
      <c r="B40" s="527"/>
      <c r="C40" s="454"/>
      <c r="D40" s="531" t="s">
        <v>177</v>
      </c>
      <c r="E40" s="453" t="s">
        <v>174</v>
      </c>
      <c r="F40" s="527"/>
      <c r="G40" s="530" t="s">
        <v>171</v>
      </c>
      <c r="H40" s="531" t="s">
        <v>161</v>
      </c>
      <c r="I40" s="531"/>
      <c r="J40" s="531"/>
      <c r="K40" s="531"/>
    </row>
    <row r="41" spans="1:11" ht="85.5" x14ac:dyDescent="0.25">
      <c r="A41" s="455"/>
      <c r="B41" s="536"/>
      <c r="C41" s="456"/>
      <c r="D41" s="537"/>
      <c r="E41" s="528"/>
      <c r="F41" s="529"/>
      <c r="G41" s="530"/>
      <c r="H41" s="39" t="s">
        <v>313</v>
      </c>
      <c r="I41" s="39" t="s">
        <v>162</v>
      </c>
      <c r="J41" s="39" t="s">
        <v>163</v>
      </c>
      <c r="K41" s="217" t="s">
        <v>278</v>
      </c>
    </row>
    <row r="42" spans="1:11" x14ac:dyDescent="0.25">
      <c r="A42" s="457">
        <v>1</v>
      </c>
      <c r="B42" s="511"/>
      <c r="C42" s="458"/>
      <c r="D42" s="47" t="s">
        <v>1</v>
      </c>
      <c r="E42" s="457" t="s">
        <v>2</v>
      </c>
      <c r="F42" s="511"/>
      <c r="G42" s="458"/>
      <c r="H42" s="47" t="s">
        <v>124</v>
      </c>
      <c r="I42" s="47" t="s">
        <v>3</v>
      </c>
      <c r="J42" s="44">
        <v>6</v>
      </c>
      <c r="K42" s="221">
        <v>7</v>
      </c>
    </row>
    <row r="43" spans="1:11" ht="60" x14ac:dyDescent="0.25">
      <c r="A43" s="521" t="s">
        <v>381</v>
      </c>
      <c r="B43" s="522"/>
      <c r="C43" s="523"/>
      <c r="D43" s="111"/>
      <c r="E43" s="513"/>
      <c r="F43" s="513"/>
      <c r="G43" s="131">
        <v>130</v>
      </c>
      <c r="H43" s="316">
        <v>300000</v>
      </c>
      <c r="I43" s="316">
        <v>150000</v>
      </c>
      <c r="J43" s="316">
        <v>150000</v>
      </c>
      <c r="K43" s="101"/>
    </row>
    <row r="44" spans="1:11" ht="141.75" x14ac:dyDescent="0.25">
      <c r="A44" s="506" t="s">
        <v>378</v>
      </c>
      <c r="B44" s="507"/>
      <c r="C44" s="508"/>
      <c r="D44" s="112"/>
      <c r="E44" s="514"/>
      <c r="F44" s="514"/>
      <c r="G44" s="132">
        <v>130</v>
      </c>
      <c r="H44" s="201"/>
      <c r="I44" s="201"/>
      <c r="J44" s="201"/>
      <c r="K44" s="59"/>
    </row>
    <row r="45" spans="1:11" ht="110.25" x14ac:dyDescent="0.25">
      <c r="A45" s="506" t="s">
        <v>379</v>
      </c>
      <c r="B45" s="507"/>
      <c r="C45" s="515"/>
      <c r="D45" s="111"/>
      <c r="E45" s="513"/>
      <c r="F45" s="513"/>
      <c r="G45" s="131">
        <v>130</v>
      </c>
      <c r="H45" s="230"/>
      <c r="I45" s="230"/>
      <c r="J45" s="230"/>
      <c r="K45" s="101"/>
    </row>
    <row r="46" spans="1:11" ht="47.25" x14ac:dyDescent="0.25">
      <c r="A46" s="506" t="s">
        <v>382</v>
      </c>
      <c r="B46" s="507"/>
      <c r="C46" s="515"/>
      <c r="D46" s="111"/>
      <c r="E46" s="513"/>
      <c r="F46" s="513"/>
      <c r="G46" s="131">
        <v>510</v>
      </c>
      <c r="H46" s="103"/>
      <c r="I46" s="103"/>
      <c r="J46" s="103"/>
      <c r="K46" s="103"/>
    </row>
    <row r="47" spans="1:11" ht="15.75" x14ac:dyDescent="0.25">
      <c r="A47" s="509" t="s">
        <v>169</v>
      </c>
      <c r="B47" s="509"/>
      <c r="C47" s="510"/>
      <c r="D47" s="1" t="s">
        <v>9</v>
      </c>
      <c r="E47" s="457" t="s">
        <v>9</v>
      </c>
      <c r="F47" s="511"/>
      <c r="G47" s="458"/>
      <c r="H47" s="28">
        <f>SUM(H43:H46)</f>
        <v>300000</v>
      </c>
      <c r="I47" s="28">
        <f>SUM(I43:I45)</f>
        <v>150000</v>
      </c>
      <c r="J47" s="28">
        <f>SUM(J43:J45)</f>
        <v>150000</v>
      </c>
      <c r="K47" s="28">
        <f>SUM(K43:K45)</f>
        <v>0</v>
      </c>
    </row>
    <row r="49" spans="1:11" ht="409.5" x14ac:dyDescent="0.25">
      <c r="A49" s="512" t="s">
        <v>176</v>
      </c>
      <c r="B49" s="512"/>
      <c r="C49" s="512"/>
      <c r="D49" s="512"/>
      <c r="E49" s="512"/>
      <c r="F49" s="512"/>
      <c r="G49" s="512"/>
      <c r="H49" s="512"/>
      <c r="I49" s="512"/>
      <c r="J49" s="512"/>
      <c r="K49" s="512"/>
    </row>
    <row r="50" spans="1:11" x14ac:dyDescent="0.25">
      <c r="A50" s="8"/>
      <c r="B50" s="8"/>
      <c r="C50" s="42"/>
      <c r="D50" s="42"/>
      <c r="E50" s="42"/>
      <c r="F50" s="42"/>
      <c r="G50" s="42"/>
      <c r="H50" s="42"/>
      <c r="I50" s="42"/>
      <c r="J50" s="42"/>
    </row>
    <row r="51" spans="1:11" ht="142.5" x14ac:dyDescent="0.25">
      <c r="A51" s="469" t="s">
        <v>157</v>
      </c>
      <c r="B51" s="470"/>
      <c r="C51" s="501"/>
      <c r="D51" s="468" t="s">
        <v>177</v>
      </c>
      <c r="E51" s="469" t="s">
        <v>178</v>
      </c>
      <c r="F51" s="470"/>
      <c r="G51" s="501"/>
      <c r="H51" s="468" t="s">
        <v>161</v>
      </c>
      <c r="I51" s="468"/>
      <c r="J51" s="468"/>
      <c r="K51" s="468"/>
    </row>
    <row r="52" spans="1:11" ht="85.5" x14ac:dyDescent="0.25">
      <c r="A52" s="502"/>
      <c r="B52" s="503"/>
      <c r="C52" s="504"/>
      <c r="D52" s="505"/>
      <c r="E52" s="502"/>
      <c r="F52" s="503"/>
      <c r="G52" s="504"/>
      <c r="H52" s="72" t="s">
        <v>313</v>
      </c>
      <c r="I52" s="72" t="s">
        <v>162</v>
      </c>
      <c r="J52" s="72" t="s">
        <v>163</v>
      </c>
      <c r="K52" s="217" t="s">
        <v>278</v>
      </c>
    </row>
    <row r="53" spans="1:11" x14ac:dyDescent="0.25">
      <c r="A53" s="494">
        <v>1</v>
      </c>
      <c r="B53" s="495"/>
      <c r="C53" s="496"/>
      <c r="D53" s="73" t="s">
        <v>1</v>
      </c>
      <c r="E53" s="494" t="s">
        <v>2</v>
      </c>
      <c r="F53" s="495"/>
      <c r="G53" s="496"/>
      <c r="H53" s="73" t="s">
        <v>124</v>
      </c>
      <c r="I53" s="73" t="s">
        <v>3</v>
      </c>
      <c r="J53" s="74">
        <v>6</v>
      </c>
      <c r="K53" s="221">
        <v>7</v>
      </c>
    </row>
    <row r="54" spans="1:11" ht="15.75" x14ac:dyDescent="0.25">
      <c r="A54" s="497"/>
      <c r="B54" s="498"/>
      <c r="C54" s="499"/>
      <c r="D54" s="100"/>
      <c r="E54" s="450"/>
      <c r="F54" s="451"/>
      <c r="G54" s="452"/>
      <c r="H54" s="59"/>
      <c r="I54" s="59"/>
      <c r="J54" s="59"/>
      <c r="K54" s="59"/>
    </row>
    <row r="55" spans="1:11" ht="15.75" x14ac:dyDescent="0.25">
      <c r="A55" s="497"/>
      <c r="B55" s="498"/>
      <c r="C55" s="499"/>
      <c r="D55" s="100"/>
      <c r="E55" s="450"/>
      <c r="F55" s="451"/>
      <c r="G55" s="452"/>
      <c r="H55" s="59"/>
      <c r="I55" s="59"/>
      <c r="J55" s="59"/>
      <c r="K55" s="59"/>
    </row>
    <row r="56" spans="1:11" ht="15.75" x14ac:dyDescent="0.25">
      <c r="A56" s="465" t="s">
        <v>169</v>
      </c>
      <c r="B56" s="465"/>
      <c r="C56" s="500"/>
      <c r="D56" s="75" t="s">
        <v>9</v>
      </c>
      <c r="E56" s="494" t="s">
        <v>9</v>
      </c>
      <c r="F56" s="495"/>
      <c r="G56" s="496"/>
      <c r="H56" s="76">
        <f>SUM(H54:H55)</f>
        <v>0</v>
      </c>
      <c r="I56" s="76">
        <f>SUM(I54:I55)</f>
        <v>0</v>
      </c>
      <c r="J56" s="76">
        <f>SUM(J54:J55)</f>
        <v>0</v>
      </c>
      <c r="K56" s="76">
        <f>SUM(K54:K55)</f>
        <v>0</v>
      </c>
    </row>
    <row r="57" spans="1:11" x14ac:dyDescent="0.25">
      <c r="A57" s="77"/>
      <c r="B57" s="77"/>
      <c r="C57" s="78"/>
      <c r="D57" s="79"/>
      <c r="E57" s="80"/>
      <c r="F57" s="80"/>
      <c r="G57" s="81"/>
      <c r="H57" s="79"/>
      <c r="I57" s="79"/>
      <c r="J57" s="79"/>
    </row>
    <row r="58" spans="1:11" ht="15.75" x14ac:dyDescent="0.25">
      <c r="A58" s="467" t="s">
        <v>179</v>
      </c>
      <c r="B58" s="467"/>
      <c r="C58" s="467"/>
      <c r="D58" s="467"/>
      <c r="E58" s="467"/>
      <c r="F58" s="467"/>
      <c r="G58" s="467"/>
      <c r="H58" s="467"/>
      <c r="I58" s="467"/>
      <c r="J58" s="467"/>
      <c r="K58" s="467"/>
    </row>
    <row r="59" spans="1:11" ht="15.75" x14ac:dyDescent="0.25">
      <c r="A59" s="128"/>
      <c r="B59" s="128"/>
      <c r="C59" s="129"/>
      <c r="D59" s="129"/>
      <c r="E59" s="129"/>
      <c r="F59" s="129"/>
      <c r="G59" s="129"/>
      <c r="H59" s="129"/>
      <c r="I59" s="129"/>
      <c r="J59" s="129"/>
    </row>
    <row r="60" spans="1:11" ht="15.75" x14ac:dyDescent="0.25">
      <c r="A60" s="88" t="s">
        <v>171</v>
      </c>
      <c r="B60" s="476">
        <v>140</v>
      </c>
      <c r="C60" s="478"/>
      <c r="D60" s="478"/>
      <c r="E60" s="478"/>
      <c r="F60" s="478"/>
      <c r="G60" s="478"/>
      <c r="H60" s="478"/>
      <c r="I60" s="478"/>
      <c r="J60" s="478"/>
    </row>
    <row r="61" spans="1:11" x14ac:dyDescent="0.25">
      <c r="A61" s="82"/>
      <c r="B61" s="82"/>
      <c r="C61" s="83"/>
      <c r="D61" s="83"/>
      <c r="E61" s="83"/>
      <c r="F61" s="83"/>
      <c r="G61" s="83"/>
      <c r="H61" s="83"/>
      <c r="I61" s="83"/>
      <c r="J61" s="83"/>
    </row>
    <row r="62" spans="1:11" ht="57" x14ac:dyDescent="0.25">
      <c r="A62" s="469" t="s">
        <v>157</v>
      </c>
      <c r="B62" s="470"/>
      <c r="C62" s="471"/>
      <c r="D62" s="471"/>
      <c r="E62" s="471"/>
      <c r="F62" s="471"/>
      <c r="G62" s="472"/>
      <c r="H62" s="468" t="s">
        <v>161</v>
      </c>
      <c r="I62" s="468"/>
      <c r="J62" s="468"/>
      <c r="K62" s="468"/>
    </row>
    <row r="63" spans="1:11" ht="85.5" x14ac:dyDescent="0.25">
      <c r="A63" s="473"/>
      <c r="B63" s="474"/>
      <c r="C63" s="474"/>
      <c r="D63" s="474"/>
      <c r="E63" s="474"/>
      <c r="F63" s="474"/>
      <c r="G63" s="475"/>
      <c r="H63" s="72" t="s">
        <v>313</v>
      </c>
      <c r="I63" s="72" t="s">
        <v>162</v>
      </c>
      <c r="J63" s="72" t="s">
        <v>163</v>
      </c>
      <c r="K63" s="217" t="s">
        <v>278</v>
      </c>
    </row>
    <row r="64" spans="1:11" x14ac:dyDescent="0.25">
      <c r="A64" s="460">
        <v>1</v>
      </c>
      <c r="B64" s="461"/>
      <c r="C64" s="461"/>
      <c r="D64" s="461"/>
      <c r="E64" s="461"/>
      <c r="F64" s="461"/>
      <c r="G64" s="461"/>
      <c r="H64" s="74">
        <v>2</v>
      </c>
      <c r="I64" s="74">
        <v>3</v>
      </c>
      <c r="J64" s="74">
        <v>4</v>
      </c>
      <c r="K64" s="221">
        <v>5</v>
      </c>
    </row>
    <row r="65" spans="1:11" x14ac:dyDescent="0.25">
      <c r="A65" s="462"/>
      <c r="B65" s="463"/>
      <c r="C65" s="463"/>
      <c r="D65" s="463"/>
      <c r="E65" s="463"/>
      <c r="F65" s="463"/>
      <c r="G65" s="463"/>
      <c r="H65" s="201"/>
      <c r="I65" s="201"/>
      <c r="J65" s="201"/>
      <c r="K65" s="101"/>
    </row>
    <row r="66" spans="1:11" x14ac:dyDescent="0.25">
      <c r="A66" s="464"/>
      <c r="B66" s="464"/>
      <c r="C66" s="464"/>
      <c r="D66" s="464"/>
      <c r="E66" s="464"/>
      <c r="F66" s="462"/>
      <c r="G66" s="462"/>
      <c r="H66" s="201"/>
      <c r="I66" s="201"/>
      <c r="J66" s="201"/>
      <c r="K66" s="101"/>
    </row>
    <row r="67" spans="1:11" x14ac:dyDescent="0.25">
      <c r="A67" s="465" t="s">
        <v>169</v>
      </c>
      <c r="B67" s="465"/>
      <c r="C67" s="466"/>
      <c r="D67" s="466"/>
      <c r="E67" s="466"/>
      <c r="F67" s="466"/>
      <c r="G67" s="466"/>
      <c r="H67" s="202">
        <f>SUM(H65:H66)</f>
        <v>0</v>
      </c>
      <c r="I67" s="202">
        <f>SUM(I65:I66)</f>
        <v>0</v>
      </c>
      <c r="J67" s="202">
        <f>SUM(J65:J66)</f>
        <v>0</v>
      </c>
      <c r="K67" s="84">
        <f t="shared" ref="K67" si="0">SUM(K65:K66)</f>
        <v>0</v>
      </c>
    </row>
    <row r="68" spans="1:11" x14ac:dyDescent="0.25">
      <c r="A68" s="85"/>
      <c r="B68" s="85"/>
      <c r="C68" s="85"/>
      <c r="D68" s="85"/>
      <c r="E68" s="85"/>
      <c r="F68" s="85"/>
      <c r="G68" s="85"/>
      <c r="H68" s="85"/>
      <c r="I68" s="85"/>
      <c r="J68" s="85"/>
    </row>
    <row r="69" spans="1:11" ht="220.5" x14ac:dyDescent="0.25">
      <c r="A69" s="477" t="s">
        <v>180</v>
      </c>
      <c r="B69" s="477"/>
      <c r="C69" s="477"/>
      <c r="D69" s="477"/>
      <c r="E69" s="477"/>
      <c r="F69" s="477"/>
      <c r="G69" s="477"/>
      <c r="H69" s="477"/>
      <c r="I69" s="477"/>
      <c r="J69" s="477"/>
      <c r="K69" s="477"/>
    </row>
    <row r="70" spans="1:11" ht="15.75" x14ac:dyDescent="0.25">
      <c r="A70" s="86"/>
      <c r="B70" s="86"/>
      <c r="C70" s="87"/>
      <c r="D70" s="87"/>
      <c r="E70" s="87"/>
      <c r="F70" s="87"/>
      <c r="G70" s="87"/>
      <c r="H70" s="87"/>
      <c r="I70" s="87"/>
      <c r="J70" s="87"/>
    </row>
    <row r="71" spans="1:11" ht="15.75" x14ac:dyDescent="0.25">
      <c r="A71" s="88" t="s">
        <v>171</v>
      </c>
      <c r="B71" s="476">
        <v>140</v>
      </c>
      <c r="C71" s="478"/>
      <c r="D71" s="478"/>
      <c r="E71" s="478"/>
      <c r="F71" s="478"/>
      <c r="G71" s="478"/>
      <c r="H71" s="478"/>
      <c r="I71" s="478"/>
      <c r="J71" s="478"/>
    </row>
    <row r="72" spans="1:11" x14ac:dyDescent="0.25">
      <c r="A72" s="85"/>
      <c r="B72" s="85"/>
      <c r="C72" s="85"/>
      <c r="D72" s="85"/>
      <c r="E72" s="85"/>
      <c r="F72" s="85"/>
      <c r="G72" s="85"/>
      <c r="H72" s="85"/>
      <c r="I72" s="85"/>
      <c r="J72" s="85"/>
    </row>
    <row r="73" spans="1:11" ht="57" x14ac:dyDescent="0.25">
      <c r="A73" s="469" t="s">
        <v>157</v>
      </c>
      <c r="B73" s="470"/>
      <c r="C73" s="471"/>
      <c r="D73" s="471"/>
      <c r="E73" s="471"/>
      <c r="F73" s="471"/>
      <c r="G73" s="472"/>
      <c r="H73" s="468" t="s">
        <v>161</v>
      </c>
      <c r="I73" s="468"/>
      <c r="J73" s="468"/>
      <c r="K73" s="468"/>
    </row>
    <row r="74" spans="1:11" ht="85.5" x14ac:dyDescent="0.25">
      <c r="A74" s="473"/>
      <c r="B74" s="474"/>
      <c r="C74" s="474"/>
      <c r="D74" s="474"/>
      <c r="E74" s="474"/>
      <c r="F74" s="474"/>
      <c r="G74" s="475"/>
      <c r="H74" s="72" t="s">
        <v>313</v>
      </c>
      <c r="I74" s="72" t="s">
        <v>162</v>
      </c>
      <c r="J74" s="72" t="s">
        <v>163</v>
      </c>
      <c r="K74" s="217" t="s">
        <v>278</v>
      </c>
    </row>
    <row r="75" spans="1:11" x14ac:dyDescent="0.25">
      <c r="A75" s="460">
        <v>1</v>
      </c>
      <c r="B75" s="461"/>
      <c r="C75" s="461"/>
      <c r="D75" s="461"/>
      <c r="E75" s="461"/>
      <c r="F75" s="461"/>
      <c r="G75" s="461"/>
      <c r="H75" s="74">
        <v>2</v>
      </c>
      <c r="I75" s="74">
        <v>3</v>
      </c>
      <c r="J75" s="74">
        <v>4</v>
      </c>
      <c r="K75" s="221">
        <v>5</v>
      </c>
    </row>
    <row r="76" spans="1:11" x14ac:dyDescent="0.25">
      <c r="A76" s="479"/>
      <c r="B76" s="480"/>
      <c r="C76" s="480"/>
      <c r="D76" s="480"/>
      <c r="E76" s="480"/>
      <c r="F76" s="480"/>
      <c r="G76" s="480"/>
      <c r="H76" s="101"/>
      <c r="I76" s="101"/>
      <c r="J76" s="101"/>
      <c r="K76" s="101"/>
    </row>
    <row r="77" spans="1:11" x14ac:dyDescent="0.25">
      <c r="A77" s="481"/>
      <c r="B77" s="481"/>
      <c r="C77" s="481"/>
      <c r="D77" s="481"/>
      <c r="E77" s="481"/>
      <c r="F77" s="479"/>
      <c r="G77" s="479"/>
      <c r="H77" s="101"/>
      <c r="I77" s="101"/>
      <c r="J77" s="101"/>
      <c r="K77" s="101"/>
    </row>
    <row r="78" spans="1:11" x14ac:dyDescent="0.25">
      <c r="A78" s="465" t="s">
        <v>169</v>
      </c>
      <c r="B78" s="465"/>
      <c r="C78" s="466"/>
      <c r="D78" s="466"/>
      <c r="E78" s="466"/>
      <c r="F78" s="466"/>
      <c r="G78" s="466"/>
      <c r="H78" s="84">
        <f>SUM(H76:H77)</f>
        <v>0</v>
      </c>
      <c r="I78" s="84">
        <f>SUM(I76:I77)</f>
        <v>0</v>
      </c>
      <c r="J78" s="84">
        <f>SUM(J76:J77)</f>
        <v>0</v>
      </c>
      <c r="K78" s="84">
        <f t="shared" ref="K78" si="1">SUM(K76:K77)</f>
        <v>0</v>
      </c>
    </row>
    <row r="79" spans="1:11" ht="15.75" x14ac:dyDescent="0.25">
      <c r="A79" s="86"/>
      <c r="B79" s="86"/>
      <c r="C79" s="87"/>
      <c r="D79" s="87"/>
      <c r="E79" s="87"/>
      <c r="F79" s="87"/>
      <c r="G79" s="87"/>
      <c r="H79" s="87"/>
      <c r="I79" s="87"/>
      <c r="J79" s="87"/>
    </row>
    <row r="80" spans="1:11" ht="189" x14ac:dyDescent="0.25">
      <c r="A80" s="477" t="s">
        <v>181</v>
      </c>
      <c r="B80" s="477"/>
      <c r="C80" s="477"/>
      <c r="D80" s="477"/>
      <c r="E80" s="477"/>
      <c r="F80" s="477"/>
      <c r="G80" s="477"/>
      <c r="H80" s="477"/>
      <c r="I80" s="477"/>
      <c r="J80" s="477"/>
      <c r="K80" s="477"/>
    </row>
    <row r="81" spans="1:11" ht="15.75" x14ac:dyDescent="0.25">
      <c r="A81" s="88" t="s">
        <v>171</v>
      </c>
      <c r="B81" s="88"/>
      <c r="C81" s="476">
        <v>150</v>
      </c>
      <c r="D81" s="493"/>
      <c r="E81" s="493"/>
      <c r="F81" s="493"/>
      <c r="G81" s="493"/>
      <c r="H81" s="493"/>
      <c r="I81" s="493"/>
      <c r="J81" s="493"/>
    </row>
    <row r="82" spans="1:11" ht="15.75" x14ac:dyDescent="0.25">
      <c r="A82" s="88"/>
      <c r="B82" s="88"/>
      <c r="C82" s="89"/>
      <c r="D82" s="90"/>
      <c r="E82" s="90"/>
      <c r="F82" s="90"/>
      <c r="G82" s="90"/>
      <c r="H82" s="90"/>
      <c r="I82" s="90"/>
      <c r="J82" s="90"/>
    </row>
    <row r="83" spans="1:11" x14ac:dyDescent="0.25">
      <c r="A83" s="482" t="s">
        <v>182</v>
      </c>
      <c r="B83" s="482"/>
      <c r="C83" s="482"/>
      <c r="D83" s="482"/>
      <c r="E83" s="482"/>
      <c r="F83" s="482"/>
      <c r="G83" s="482"/>
      <c r="H83" s="482"/>
      <c r="I83" s="482"/>
      <c r="J83" s="482"/>
      <c r="K83" s="482"/>
    </row>
    <row r="84" spans="1:11" ht="15.75" x14ac:dyDescent="0.25">
      <c r="A84" s="86"/>
      <c r="B84" s="86"/>
      <c r="C84" s="87"/>
      <c r="D84" s="87"/>
      <c r="E84" s="87"/>
      <c r="F84" s="87"/>
      <c r="G84" s="87"/>
      <c r="H84" s="87"/>
      <c r="I84" s="87"/>
      <c r="J84" s="87"/>
    </row>
    <row r="85" spans="1:11" ht="57" x14ac:dyDescent="0.25">
      <c r="A85" s="469" t="s">
        <v>157</v>
      </c>
      <c r="B85" s="470"/>
      <c r="C85" s="486"/>
      <c r="D85" s="486"/>
      <c r="E85" s="486"/>
      <c r="F85" s="486"/>
      <c r="G85" s="487"/>
      <c r="H85" s="468" t="s">
        <v>161</v>
      </c>
      <c r="I85" s="468"/>
      <c r="J85" s="468"/>
      <c r="K85" s="468"/>
    </row>
    <row r="86" spans="1:11" ht="85.5" x14ac:dyDescent="0.25">
      <c r="A86" s="488"/>
      <c r="B86" s="489"/>
      <c r="C86" s="489"/>
      <c r="D86" s="489"/>
      <c r="E86" s="489"/>
      <c r="F86" s="489"/>
      <c r="G86" s="490"/>
      <c r="H86" s="72" t="s">
        <v>313</v>
      </c>
      <c r="I86" s="72" t="s">
        <v>162</v>
      </c>
      <c r="J86" s="72" t="s">
        <v>163</v>
      </c>
      <c r="K86" s="217" t="s">
        <v>278</v>
      </c>
    </row>
    <row r="87" spans="1:11" x14ac:dyDescent="0.25">
      <c r="A87" s="460">
        <v>1</v>
      </c>
      <c r="B87" s="461"/>
      <c r="C87" s="461"/>
      <c r="D87" s="461"/>
      <c r="E87" s="461"/>
      <c r="F87" s="461"/>
      <c r="G87" s="461"/>
      <c r="H87" s="74">
        <v>2</v>
      </c>
      <c r="I87" s="74">
        <v>3</v>
      </c>
      <c r="J87" s="74">
        <v>4</v>
      </c>
      <c r="K87" s="221">
        <v>5</v>
      </c>
    </row>
    <row r="88" spans="1:11" ht="165" x14ac:dyDescent="0.25">
      <c r="A88" s="491" t="s">
        <v>447</v>
      </c>
      <c r="B88" s="492"/>
      <c r="C88" s="492"/>
      <c r="D88" s="492"/>
      <c r="E88" s="492"/>
      <c r="F88" s="492"/>
      <c r="G88" s="492"/>
      <c r="H88" s="232">
        <v>294000</v>
      </c>
      <c r="I88" s="232">
        <v>372600</v>
      </c>
      <c r="J88" s="232">
        <v>372600</v>
      </c>
      <c r="K88" s="102"/>
    </row>
    <row r="89" spans="1:11" ht="120" x14ac:dyDescent="0.25">
      <c r="A89" s="483" t="s">
        <v>448</v>
      </c>
      <c r="B89" s="483"/>
      <c r="C89" s="483"/>
      <c r="D89" s="483"/>
      <c r="E89" s="483"/>
      <c r="F89" s="483"/>
      <c r="G89" s="483"/>
      <c r="H89" s="232">
        <v>942068</v>
      </c>
      <c r="I89" s="232">
        <v>230000</v>
      </c>
      <c r="J89" s="232">
        <v>0</v>
      </c>
      <c r="K89" s="102"/>
    </row>
    <row r="90" spans="1:11" ht="315" x14ac:dyDescent="0.25">
      <c r="A90" s="483" t="s">
        <v>449</v>
      </c>
      <c r="B90" s="483"/>
      <c r="C90" s="483"/>
      <c r="D90" s="483"/>
      <c r="E90" s="483"/>
      <c r="F90" s="483"/>
      <c r="G90" s="483"/>
      <c r="H90" s="232">
        <v>546840</v>
      </c>
      <c r="I90" s="232">
        <v>546840</v>
      </c>
      <c r="J90" s="232">
        <v>546840</v>
      </c>
      <c r="K90" s="102"/>
    </row>
    <row r="91" spans="1:11" ht="300" x14ac:dyDescent="0.25">
      <c r="A91" s="483" t="s">
        <v>450</v>
      </c>
      <c r="B91" s="483"/>
      <c r="C91" s="483"/>
      <c r="D91" s="483"/>
      <c r="E91" s="483"/>
      <c r="F91" s="483"/>
      <c r="G91" s="483"/>
      <c r="H91" s="232">
        <v>150000</v>
      </c>
      <c r="I91" s="232">
        <v>150000</v>
      </c>
      <c r="J91" s="232">
        <v>150000</v>
      </c>
      <c r="K91" s="102"/>
    </row>
    <row r="92" spans="1:11" ht="135" x14ac:dyDescent="0.25">
      <c r="A92" s="483" t="s">
        <v>467</v>
      </c>
      <c r="B92" s="483"/>
      <c r="C92" s="483"/>
      <c r="D92" s="483"/>
      <c r="E92" s="483"/>
      <c r="F92" s="483"/>
      <c r="G92" s="483"/>
      <c r="H92" s="232">
        <v>22750</v>
      </c>
      <c r="I92" s="232">
        <v>22750</v>
      </c>
      <c r="J92" s="232">
        <v>22750</v>
      </c>
      <c r="K92" s="102"/>
    </row>
    <row r="93" spans="1:11" ht="285" x14ac:dyDescent="0.25">
      <c r="A93" s="483" t="s">
        <v>466</v>
      </c>
      <c r="B93" s="483"/>
      <c r="C93" s="483"/>
      <c r="D93" s="483"/>
      <c r="E93" s="483"/>
      <c r="F93" s="483"/>
      <c r="G93" s="483"/>
      <c r="H93" s="232">
        <v>18630</v>
      </c>
      <c r="I93" s="232">
        <v>18630</v>
      </c>
      <c r="J93" s="232">
        <v>18630</v>
      </c>
      <c r="K93" s="102"/>
    </row>
    <row r="94" spans="1:11" ht="15.75" x14ac:dyDescent="0.25">
      <c r="A94" s="483"/>
      <c r="B94" s="483"/>
      <c r="C94" s="483"/>
      <c r="D94" s="483"/>
      <c r="E94" s="483"/>
      <c r="F94" s="483"/>
      <c r="G94" s="483"/>
      <c r="H94" s="232"/>
      <c r="I94" s="232"/>
      <c r="J94" s="232"/>
      <c r="K94" s="102"/>
    </row>
    <row r="95" spans="1:11" ht="15.75" x14ac:dyDescent="0.25">
      <c r="A95" s="483"/>
      <c r="B95" s="483"/>
      <c r="C95" s="483"/>
      <c r="D95" s="483"/>
      <c r="E95" s="483"/>
      <c r="F95" s="483"/>
      <c r="G95" s="483"/>
      <c r="H95" s="232"/>
      <c r="I95" s="232"/>
      <c r="J95" s="232"/>
      <c r="K95" s="102"/>
    </row>
    <row r="96" spans="1:11" ht="15.75" x14ac:dyDescent="0.25">
      <c r="A96" s="483"/>
      <c r="B96" s="483"/>
      <c r="C96" s="483"/>
      <c r="D96" s="483"/>
      <c r="E96" s="483"/>
      <c r="F96" s="483"/>
      <c r="G96" s="483"/>
      <c r="H96" s="232"/>
      <c r="I96" s="232"/>
      <c r="J96" s="232"/>
      <c r="K96" s="102"/>
    </row>
    <row r="97" spans="1:11" ht="15.75" x14ac:dyDescent="0.25">
      <c r="A97" s="483"/>
      <c r="B97" s="483"/>
      <c r="C97" s="483"/>
      <c r="D97" s="483"/>
      <c r="E97" s="483"/>
      <c r="F97" s="483"/>
      <c r="G97" s="483"/>
      <c r="H97" s="232"/>
      <c r="I97" s="232"/>
      <c r="J97" s="232"/>
      <c r="K97" s="102"/>
    </row>
    <row r="98" spans="1:11" ht="15.75" x14ac:dyDescent="0.25">
      <c r="A98" s="483"/>
      <c r="B98" s="483"/>
      <c r="C98" s="483"/>
      <c r="D98" s="483"/>
      <c r="E98" s="483"/>
      <c r="F98" s="483"/>
      <c r="G98" s="483"/>
      <c r="H98" s="232"/>
      <c r="I98" s="232"/>
      <c r="J98" s="232"/>
      <c r="K98" s="102"/>
    </row>
    <row r="99" spans="1:11" ht="15.75" x14ac:dyDescent="0.25">
      <c r="A99" s="483"/>
      <c r="B99" s="483"/>
      <c r="C99" s="483"/>
      <c r="D99" s="483"/>
      <c r="E99" s="483"/>
      <c r="F99" s="483"/>
      <c r="G99" s="483"/>
      <c r="H99" s="232"/>
      <c r="I99" s="232"/>
      <c r="J99" s="232"/>
      <c r="K99" s="102"/>
    </row>
    <row r="100" spans="1:11" ht="15.75" x14ac:dyDescent="0.25">
      <c r="A100" s="484"/>
      <c r="B100" s="485"/>
      <c r="C100" s="485"/>
      <c r="D100" s="485"/>
      <c r="E100" s="485"/>
      <c r="F100" s="485"/>
      <c r="G100" s="485"/>
      <c r="H100" s="102"/>
      <c r="I100" s="102"/>
      <c r="J100" s="102"/>
      <c r="K100" s="102"/>
    </row>
    <row r="101" spans="1:11" ht="15.75" x14ac:dyDescent="0.25">
      <c r="A101" s="484"/>
      <c r="B101" s="485"/>
      <c r="C101" s="485"/>
      <c r="D101" s="485"/>
      <c r="E101" s="485"/>
      <c r="F101" s="485"/>
      <c r="G101" s="485"/>
      <c r="H101" s="102"/>
      <c r="I101" s="102"/>
      <c r="J101" s="102"/>
      <c r="K101" s="102"/>
    </row>
    <row r="102" spans="1:11" ht="15.75" x14ac:dyDescent="0.25">
      <c r="A102" s="484"/>
      <c r="B102" s="485"/>
      <c r="C102" s="485"/>
      <c r="D102" s="485"/>
      <c r="E102" s="485"/>
      <c r="F102" s="485"/>
      <c r="G102" s="485"/>
      <c r="H102" s="102"/>
      <c r="I102" s="102"/>
      <c r="J102" s="102"/>
      <c r="K102" s="102"/>
    </row>
    <row r="103" spans="1:11" ht="15.75" x14ac:dyDescent="0.25">
      <c r="A103" s="484"/>
      <c r="B103" s="485"/>
      <c r="C103" s="485"/>
      <c r="D103" s="485"/>
      <c r="E103" s="485"/>
      <c r="F103" s="485"/>
      <c r="G103" s="485"/>
      <c r="H103" s="102"/>
      <c r="I103" s="102"/>
      <c r="J103" s="102"/>
      <c r="K103" s="102"/>
    </row>
    <row r="104" spans="1:11" ht="15.75" x14ac:dyDescent="0.25">
      <c r="A104" s="484"/>
      <c r="B104" s="485"/>
      <c r="C104" s="485"/>
      <c r="D104" s="485"/>
      <c r="E104" s="485"/>
      <c r="F104" s="485"/>
      <c r="G104" s="485"/>
      <c r="H104" s="102"/>
      <c r="I104" s="102"/>
      <c r="J104" s="102"/>
      <c r="K104" s="102"/>
    </row>
    <row r="105" spans="1:11" ht="15.75" x14ac:dyDescent="0.25">
      <c r="A105" s="484"/>
      <c r="B105" s="485"/>
      <c r="C105" s="485"/>
      <c r="D105" s="485"/>
      <c r="E105" s="485"/>
      <c r="F105" s="485"/>
      <c r="G105" s="485"/>
      <c r="H105" s="102"/>
      <c r="I105" s="102"/>
      <c r="J105" s="102"/>
      <c r="K105" s="102"/>
    </row>
    <row r="106" spans="1:11" ht="15.75" x14ac:dyDescent="0.25">
      <c r="A106" s="484"/>
      <c r="B106" s="485"/>
      <c r="C106" s="485"/>
      <c r="D106" s="485"/>
      <c r="E106" s="485"/>
      <c r="F106" s="485"/>
      <c r="G106" s="485"/>
      <c r="H106" s="102"/>
      <c r="I106" s="102"/>
      <c r="J106" s="102"/>
      <c r="K106" s="102"/>
    </row>
    <row r="107" spans="1:11" ht="15.75" x14ac:dyDescent="0.25">
      <c r="A107" s="484"/>
      <c r="B107" s="485"/>
      <c r="C107" s="485"/>
      <c r="D107" s="485"/>
      <c r="E107" s="485"/>
      <c r="F107" s="485"/>
      <c r="G107" s="485"/>
      <c r="H107" s="102"/>
      <c r="I107" s="102"/>
      <c r="J107" s="102"/>
      <c r="K107" s="102"/>
    </row>
    <row r="108" spans="1:11" ht="15.75" x14ac:dyDescent="0.25">
      <c r="A108" s="484"/>
      <c r="B108" s="485"/>
      <c r="C108" s="485"/>
      <c r="D108" s="485"/>
      <c r="E108" s="485"/>
      <c r="F108" s="485"/>
      <c r="G108" s="485"/>
      <c r="H108" s="102"/>
      <c r="I108" s="102"/>
      <c r="J108" s="102"/>
      <c r="K108" s="102"/>
    </row>
    <row r="109" spans="1:11" ht="15.75" x14ac:dyDescent="0.25">
      <c r="A109" s="105"/>
      <c r="B109" s="106"/>
      <c r="C109" s="106"/>
      <c r="D109" s="106"/>
      <c r="E109" s="106"/>
      <c r="F109" s="106"/>
      <c r="G109" s="106"/>
      <c r="H109" s="102"/>
      <c r="I109" s="102"/>
      <c r="J109" s="102"/>
      <c r="K109" s="102"/>
    </row>
    <row r="110" spans="1:11" ht="15.75" x14ac:dyDescent="0.25">
      <c r="A110" s="481"/>
      <c r="B110" s="481"/>
      <c r="C110" s="481"/>
      <c r="D110" s="481"/>
      <c r="E110" s="481"/>
      <c r="F110" s="479"/>
      <c r="G110" s="479"/>
      <c r="H110" s="102"/>
      <c r="I110" s="102"/>
      <c r="J110" s="102"/>
      <c r="K110" s="102"/>
    </row>
    <row r="111" spans="1:11" ht="15.75" x14ac:dyDescent="0.25">
      <c r="A111" s="465" t="s">
        <v>169</v>
      </c>
      <c r="B111" s="465"/>
      <c r="C111" s="466"/>
      <c r="D111" s="466"/>
      <c r="E111" s="466"/>
      <c r="F111" s="466"/>
      <c r="G111" s="466"/>
      <c r="H111" s="76">
        <f>SUM(H88:H110)</f>
        <v>1974288</v>
      </c>
      <c r="I111" s="91">
        <f>SUM(I88:I110)</f>
        <v>1340820</v>
      </c>
      <c r="J111" s="91">
        <f>SUM(J88:J110)</f>
        <v>1110820</v>
      </c>
      <c r="K111" s="91">
        <f>SUM(K88:K110)</f>
        <v>0</v>
      </c>
    </row>
    <row r="112" spans="1:11" x14ac:dyDescent="0.25">
      <c r="A112" s="77"/>
      <c r="B112" s="77"/>
      <c r="C112" s="92"/>
      <c r="D112" s="92"/>
      <c r="E112" s="92"/>
      <c r="F112" s="92"/>
      <c r="G112" s="92"/>
      <c r="H112" s="93"/>
      <c r="I112" s="93"/>
      <c r="J112" s="93"/>
    </row>
    <row r="113" spans="1:11" ht="15.75" x14ac:dyDescent="0.25">
      <c r="A113" s="467" t="s">
        <v>183</v>
      </c>
      <c r="B113" s="467"/>
      <c r="C113" s="467"/>
      <c r="D113" s="467"/>
      <c r="E113" s="467"/>
      <c r="F113" s="467"/>
      <c r="G113" s="467"/>
      <c r="H113" s="467"/>
      <c r="I113" s="467"/>
      <c r="J113" s="467"/>
      <c r="K113" s="467"/>
    </row>
    <row r="114" spans="1:11" ht="15.75" x14ac:dyDescent="0.25">
      <c r="A114" s="86"/>
      <c r="B114" s="86"/>
      <c r="C114" s="87"/>
      <c r="D114" s="87"/>
      <c r="E114" s="87"/>
      <c r="F114" s="87"/>
      <c r="G114" s="87"/>
      <c r="H114" s="87"/>
      <c r="I114" s="87"/>
      <c r="J114" s="87"/>
    </row>
    <row r="115" spans="1:11" ht="57" x14ac:dyDescent="0.25">
      <c r="A115" s="469" t="s">
        <v>157</v>
      </c>
      <c r="B115" s="470"/>
      <c r="C115" s="471"/>
      <c r="D115" s="471"/>
      <c r="E115" s="471"/>
      <c r="F115" s="471"/>
      <c r="G115" s="472"/>
      <c r="H115" s="468" t="s">
        <v>161</v>
      </c>
      <c r="I115" s="468"/>
      <c r="J115" s="468"/>
      <c r="K115" s="468"/>
    </row>
    <row r="116" spans="1:11" ht="85.5" x14ac:dyDescent="0.25">
      <c r="A116" s="473"/>
      <c r="B116" s="474"/>
      <c r="C116" s="474"/>
      <c r="D116" s="474"/>
      <c r="E116" s="474"/>
      <c r="F116" s="474"/>
      <c r="G116" s="475"/>
      <c r="H116" s="72" t="s">
        <v>313</v>
      </c>
      <c r="I116" s="72" t="s">
        <v>162</v>
      </c>
      <c r="J116" s="72" t="s">
        <v>163</v>
      </c>
      <c r="K116" s="217" t="s">
        <v>278</v>
      </c>
    </row>
    <row r="117" spans="1:11" x14ac:dyDescent="0.25">
      <c r="A117" s="460">
        <v>1</v>
      </c>
      <c r="B117" s="461"/>
      <c r="C117" s="461"/>
      <c r="D117" s="461"/>
      <c r="E117" s="461"/>
      <c r="F117" s="461"/>
      <c r="G117" s="461"/>
      <c r="H117" s="74">
        <v>2</v>
      </c>
      <c r="I117" s="74">
        <v>3</v>
      </c>
      <c r="J117" s="74">
        <v>4</v>
      </c>
      <c r="K117" s="221">
        <v>5</v>
      </c>
    </row>
    <row r="118" spans="1:11" ht="90" x14ac:dyDescent="0.25">
      <c r="A118" s="479" t="s">
        <v>380</v>
      </c>
      <c r="B118" s="480"/>
      <c r="C118" s="480"/>
      <c r="D118" s="480"/>
      <c r="E118" s="480"/>
      <c r="F118" s="480"/>
      <c r="G118" s="480"/>
      <c r="H118" s="59"/>
      <c r="I118" s="59"/>
      <c r="J118" s="59"/>
      <c r="K118" s="59"/>
    </row>
    <row r="119" spans="1:11" ht="15.75" x14ac:dyDescent="0.25">
      <c r="A119" s="481"/>
      <c r="B119" s="481"/>
      <c r="C119" s="481"/>
      <c r="D119" s="481"/>
      <c r="E119" s="481"/>
      <c r="F119" s="479"/>
      <c r="G119" s="479"/>
      <c r="H119" s="59"/>
      <c r="I119" s="59"/>
      <c r="J119" s="59"/>
      <c r="K119" s="59"/>
    </row>
    <row r="120" spans="1:11" ht="15.75" x14ac:dyDescent="0.25">
      <c r="A120" s="479"/>
      <c r="B120" s="480"/>
      <c r="C120" s="480"/>
      <c r="D120" s="480"/>
      <c r="E120" s="480"/>
      <c r="F120" s="480"/>
      <c r="G120" s="480"/>
      <c r="H120" s="59"/>
      <c r="I120" s="59"/>
      <c r="J120" s="59"/>
      <c r="K120" s="59"/>
    </row>
    <row r="121" spans="1:11" ht="15.75" x14ac:dyDescent="0.25">
      <c r="A121" s="465" t="s">
        <v>169</v>
      </c>
      <c r="B121" s="465"/>
      <c r="C121" s="466"/>
      <c r="D121" s="466"/>
      <c r="E121" s="466"/>
      <c r="F121" s="466"/>
      <c r="G121" s="466"/>
      <c r="H121" s="94">
        <f>SUM(H118:H120)</f>
        <v>0</v>
      </c>
      <c r="I121" s="94">
        <f>SUM(I118:I120)</f>
        <v>0</v>
      </c>
      <c r="J121" s="94">
        <f>SUM(J118:J120)</f>
        <v>0</v>
      </c>
      <c r="K121" s="94">
        <f>SUM(K118:K120)</f>
        <v>0</v>
      </c>
    </row>
    <row r="122" spans="1:11" x14ac:dyDescent="0.25">
      <c r="A122" s="77"/>
      <c r="B122" s="77"/>
      <c r="C122" s="92"/>
      <c r="D122" s="92"/>
      <c r="E122" s="92"/>
      <c r="F122" s="92"/>
      <c r="G122" s="92"/>
      <c r="H122" s="93"/>
      <c r="I122" s="93"/>
      <c r="J122" s="93"/>
    </row>
    <row r="123" spans="1:11" ht="15.75" x14ac:dyDescent="0.25">
      <c r="A123" s="467" t="s">
        <v>184</v>
      </c>
      <c r="B123" s="467"/>
      <c r="C123" s="467"/>
      <c r="D123" s="467"/>
      <c r="E123" s="467"/>
      <c r="F123" s="467"/>
      <c r="G123" s="467"/>
      <c r="H123" s="467"/>
      <c r="I123" s="467"/>
      <c r="J123" s="467"/>
      <c r="K123" s="467"/>
    </row>
    <row r="124" spans="1:11" ht="15.75" x14ac:dyDescent="0.25">
      <c r="A124" s="86"/>
      <c r="B124" s="86"/>
      <c r="C124" s="87"/>
      <c r="D124" s="87"/>
      <c r="E124" s="87"/>
      <c r="F124" s="87"/>
      <c r="G124" s="87"/>
      <c r="H124" s="87"/>
      <c r="I124" s="87"/>
      <c r="J124" s="87"/>
    </row>
    <row r="125" spans="1:11" ht="57" x14ac:dyDescent="0.25">
      <c r="A125" s="469" t="s">
        <v>157</v>
      </c>
      <c r="B125" s="470"/>
      <c r="C125" s="471"/>
      <c r="D125" s="471"/>
      <c r="E125" s="471"/>
      <c r="F125" s="471"/>
      <c r="G125" s="472"/>
      <c r="H125" s="468" t="s">
        <v>161</v>
      </c>
      <c r="I125" s="468"/>
      <c r="J125" s="468"/>
      <c r="K125" s="468"/>
    </row>
    <row r="126" spans="1:11" ht="85.5" x14ac:dyDescent="0.25">
      <c r="A126" s="473"/>
      <c r="B126" s="474"/>
      <c r="C126" s="474"/>
      <c r="D126" s="474"/>
      <c r="E126" s="474"/>
      <c r="F126" s="474"/>
      <c r="G126" s="475"/>
      <c r="H126" s="72" t="s">
        <v>313</v>
      </c>
      <c r="I126" s="72" t="s">
        <v>162</v>
      </c>
      <c r="J126" s="72" t="s">
        <v>163</v>
      </c>
      <c r="K126" s="217" t="s">
        <v>278</v>
      </c>
    </row>
    <row r="127" spans="1:11" x14ac:dyDescent="0.25">
      <c r="A127" s="460">
        <v>1</v>
      </c>
      <c r="B127" s="461"/>
      <c r="C127" s="461"/>
      <c r="D127" s="461"/>
      <c r="E127" s="461"/>
      <c r="F127" s="461"/>
      <c r="G127" s="461"/>
      <c r="H127" s="74">
        <v>2</v>
      </c>
      <c r="I127" s="74">
        <v>3</v>
      </c>
      <c r="J127" s="74">
        <v>4</v>
      </c>
      <c r="K127" s="221">
        <v>5</v>
      </c>
    </row>
    <row r="128" spans="1:11" ht="15.75" x14ac:dyDescent="0.25">
      <c r="A128" s="462"/>
      <c r="B128" s="463"/>
      <c r="C128" s="463"/>
      <c r="D128" s="463"/>
      <c r="E128" s="463"/>
      <c r="F128" s="463"/>
      <c r="G128" s="463"/>
      <c r="H128" s="59"/>
      <c r="I128" s="59"/>
      <c r="J128" s="59"/>
      <c r="K128" s="59"/>
    </row>
    <row r="129" spans="1:11" ht="15.75" x14ac:dyDescent="0.25">
      <c r="A129" s="464"/>
      <c r="B129" s="464"/>
      <c r="C129" s="464"/>
      <c r="D129" s="464"/>
      <c r="E129" s="464"/>
      <c r="F129" s="462"/>
      <c r="G129" s="462"/>
      <c r="H129" s="59"/>
      <c r="I129" s="59"/>
      <c r="J129" s="59"/>
      <c r="K129" s="59"/>
    </row>
    <row r="130" spans="1:11" ht="15.75" x14ac:dyDescent="0.25">
      <c r="A130" s="462"/>
      <c r="B130" s="463"/>
      <c r="C130" s="463"/>
      <c r="D130" s="463"/>
      <c r="E130" s="463"/>
      <c r="F130" s="463"/>
      <c r="G130" s="463"/>
      <c r="H130" s="59"/>
      <c r="I130" s="59"/>
      <c r="J130" s="59"/>
      <c r="K130" s="59"/>
    </row>
    <row r="131" spans="1:11" ht="15.75" x14ac:dyDescent="0.25">
      <c r="A131" s="465" t="s">
        <v>169</v>
      </c>
      <c r="B131" s="465"/>
      <c r="C131" s="466"/>
      <c r="D131" s="466"/>
      <c r="E131" s="466"/>
      <c r="F131" s="466"/>
      <c r="G131" s="466"/>
      <c r="H131" s="94">
        <f>SUM(H128:H130)</f>
        <v>0</v>
      </c>
      <c r="I131" s="94">
        <f>SUM(I128:I130)</f>
        <v>0</v>
      </c>
      <c r="J131" s="94">
        <f>SUM(J128:J130)</f>
        <v>0</v>
      </c>
      <c r="K131" s="94">
        <f>SUM(K128:K130)</f>
        <v>0</v>
      </c>
    </row>
    <row r="132" spans="1:11" ht="18.75" x14ac:dyDescent="0.25">
      <c r="A132" s="95"/>
      <c r="B132" s="95"/>
      <c r="C132" s="95"/>
      <c r="D132" s="85"/>
      <c r="E132" s="85"/>
      <c r="F132" s="85"/>
      <c r="G132" s="85"/>
      <c r="H132" s="85"/>
      <c r="I132" s="85"/>
      <c r="J132" s="85"/>
    </row>
    <row r="133" spans="1:11" ht="189" x14ac:dyDescent="0.25">
      <c r="A133" s="477" t="s">
        <v>185</v>
      </c>
      <c r="B133" s="477"/>
      <c r="C133" s="477"/>
      <c r="D133" s="477"/>
      <c r="E133" s="477"/>
      <c r="F133" s="477"/>
      <c r="G133" s="477"/>
      <c r="H133" s="477"/>
      <c r="I133" s="477"/>
      <c r="J133" s="477"/>
      <c r="K133" s="477"/>
    </row>
    <row r="134" spans="1:11" ht="15.75" x14ac:dyDescent="0.25">
      <c r="A134" s="86"/>
      <c r="B134" s="86"/>
      <c r="C134" s="87"/>
      <c r="D134" s="87"/>
      <c r="E134" s="87"/>
      <c r="F134" s="87"/>
      <c r="G134" s="87"/>
      <c r="H134" s="87"/>
      <c r="I134" s="87"/>
      <c r="J134" s="87"/>
    </row>
    <row r="135" spans="1:11" ht="15.75" x14ac:dyDescent="0.25">
      <c r="A135" s="88" t="s">
        <v>171</v>
      </c>
      <c r="B135" s="476">
        <v>160</v>
      </c>
      <c r="C135" s="478"/>
      <c r="D135" s="478"/>
      <c r="E135" s="478"/>
      <c r="F135" s="478"/>
      <c r="G135" s="478"/>
      <c r="H135" s="478"/>
      <c r="I135" s="478"/>
      <c r="J135" s="478"/>
    </row>
    <row r="136" spans="1:11" ht="15.75" x14ac:dyDescent="0.25">
      <c r="A136" s="88"/>
      <c r="B136" s="88"/>
      <c r="C136" s="89"/>
      <c r="D136" s="90"/>
      <c r="E136" s="90"/>
      <c r="F136" s="90"/>
      <c r="G136" s="90"/>
      <c r="H136" s="90"/>
      <c r="I136" s="90"/>
      <c r="J136" s="90"/>
    </row>
    <row r="137" spans="1:11" ht="15.75" x14ac:dyDescent="0.25">
      <c r="A137" s="467" t="s">
        <v>186</v>
      </c>
      <c r="B137" s="467"/>
      <c r="C137" s="467"/>
      <c r="D137" s="467"/>
      <c r="E137" s="467"/>
      <c r="F137" s="467"/>
      <c r="G137" s="467"/>
      <c r="H137" s="467"/>
      <c r="I137" s="467"/>
      <c r="J137" s="467"/>
      <c r="K137" s="467"/>
    </row>
    <row r="138" spans="1:11" x14ac:dyDescent="0.25">
      <c r="A138" s="85"/>
      <c r="B138" s="85"/>
      <c r="C138" s="85"/>
      <c r="D138" s="85"/>
      <c r="E138" s="85"/>
      <c r="F138" s="85"/>
      <c r="G138" s="85"/>
      <c r="H138" s="85"/>
      <c r="I138" s="85"/>
      <c r="J138" s="85"/>
    </row>
    <row r="139" spans="1:11" ht="57" x14ac:dyDescent="0.25">
      <c r="A139" s="469" t="s">
        <v>157</v>
      </c>
      <c r="B139" s="470"/>
      <c r="C139" s="471"/>
      <c r="D139" s="471"/>
      <c r="E139" s="471"/>
      <c r="F139" s="471"/>
      <c r="G139" s="472"/>
      <c r="H139" s="468" t="s">
        <v>161</v>
      </c>
      <c r="I139" s="468"/>
      <c r="J139" s="468"/>
      <c r="K139" s="468"/>
    </row>
    <row r="140" spans="1:11" ht="85.5" x14ac:dyDescent="0.25">
      <c r="A140" s="473"/>
      <c r="B140" s="474"/>
      <c r="C140" s="474"/>
      <c r="D140" s="474"/>
      <c r="E140" s="474"/>
      <c r="F140" s="474"/>
      <c r="G140" s="475"/>
      <c r="H140" s="72" t="s">
        <v>313</v>
      </c>
      <c r="I140" s="72" t="s">
        <v>162</v>
      </c>
      <c r="J140" s="72" t="s">
        <v>163</v>
      </c>
      <c r="K140" s="217" t="s">
        <v>278</v>
      </c>
    </row>
    <row r="141" spans="1:11" x14ac:dyDescent="0.25">
      <c r="A141" s="460">
        <v>1</v>
      </c>
      <c r="B141" s="461"/>
      <c r="C141" s="461"/>
      <c r="D141" s="461"/>
      <c r="E141" s="461"/>
      <c r="F141" s="461"/>
      <c r="G141" s="461"/>
      <c r="H141" s="74">
        <v>2</v>
      </c>
      <c r="I141" s="74">
        <v>3</v>
      </c>
      <c r="J141" s="74">
        <v>4</v>
      </c>
      <c r="K141" s="221">
        <v>5</v>
      </c>
    </row>
    <row r="142" spans="1:11" ht="15.75" x14ac:dyDescent="0.25">
      <c r="A142" s="462"/>
      <c r="B142" s="463"/>
      <c r="C142" s="463"/>
      <c r="D142" s="463"/>
      <c r="E142" s="463"/>
      <c r="F142" s="463"/>
      <c r="G142" s="463"/>
      <c r="H142" s="59"/>
      <c r="I142" s="59"/>
      <c r="J142" s="59"/>
      <c r="K142" s="59"/>
    </row>
    <row r="143" spans="1:11" ht="15.75" x14ac:dyDescent="0.25">
      <c r="A143" s="464"/>
      <c r="B143" s="464"/>
      <c r="C143" s="464"/>
      <c r="D143" s="464"/>
      <c r="E143" s="464"/>
      <c r="F143" s="462"/>
      <c r="G143" s="462"/>
      <c r="H143" s="59"/>
      <c r="I143" s="59"/>
      <c r="J143" s="59"/>
      <c r="K143" s="59"/>
    </row>
    <row r="144" spans="1:11" ht="15.75" x14ac:dyDescent="0.25">
      <c r="A144" s="465" t="s">
        <v>169</v>
      </c>
      <c r="B144" s="465"/>
      <c r="C144" s="466"/>
      <c r="D144" s="466"/>
      <c r="E144" s="466"/>
      <c r="F144" s="466"/>
      <c r="G144" s="466"/>
      <c r="H144" s="94">
        <f>SUM(H142:H143)</f>
        <v>0</v>
      </c>
      <c r="I144" s="94">
        <f>SUM(I142:I143)</f>
        <v>0</v>
      </c>
      <c r="J144" s="94">
        <f>SUM(J142:J143)</f>
        <v>0</v>
      </c>
      <c r="K144" s="94">
        <f t="shared" ref="K144" si="2">SUM(K142:K143)</f>
        <v>0</v>
      </c>
    </row>
    <row r="145" spans="1:11" ht="15.75" x14ac:dyDescent="0.25">
      <c r="A145" s="86"/>
      <c r="B145" s="86"/>
      <c r="C145" s="87"/>
      <c r="D145" s="87"/>
      <c r="E145" s="87"/>
      <c r="F145" s="87"/>
      <c r="G145" s="87"/>
      <c r="H145" s="87"/>
      <c r="I145" s="87"/>
      <c r="J145" s="87"/>
    </row>
    <row r="146" spans="1:11" ht="15.75" x14ac:dyDescent="0.25">
      <c r="A146" s="467" t="s">
        <v>187</v>
      </c>
      <c r="B146" s="467"/>
      <c r="C146" s="467"/>
      <c r="D146" s="467"/>
      <c r="E146" s="467"/>
      <c r="F146" s="467"/>
      <c r="G146" s="467"/>
      <c r="H146" s="467"/>
      <c r="I146" s="467"/>
      <c r="J146" s="467"/>
      <c r="K146" s="467"/>
    </row>
    <row r="147" spans="1:11" x14ac:dyDescent="0.25">
      <c r="A147" s="85"/>
      <c r="B147" s="85"/>
      <c r="C147" s="85"/>
      <c r="D147" s="85"/>
      <c r="E147" s="85"/>
      <c r="F147" s="85"/>
      <c r="G147" s="85"/>
      <c r="H147" s="85"/>
      <c r="I147" s="85"/>
      <c r="J147" s="85"/>
    </row>
    <row r="148" spans="1:11" ht="57" x14ac:dyDescent="0.25">
      <c r="A148" s="469" t="s">
        <v>157</v>
      </c>
      <c r="B148" s="470"/>
      <c r="C148" s="471"/>
      <c r="D148" s="471"/>
      <c r="E148" s="471"/>
      <c r="F148" s="471"/>
      <c r="G148" s="472"/>
      <c r="H148" s="468" t="s">
        <v>161</v>
      </c>
      <c r="I148" s="468"/>
      <c r="J148" s="468"/>
      <c r="K148" s="468"/>
    </row>
    <row r="149" spans="1:11" ht="85.5" x14ac:dyDescent="0.25">
      <c r="A149" s="473"/>
      <c r="B149" s="474"/>
      <c r="C149" s="474"/>
      <c r="D149" s="474"/>
      <c r="E149" s="474"/>
      <c r="F149" s="474"/>
      <c r="G149" s="475"/>
      <c r="H149" s="72" t="s">
        <v>313</v>
      </c>
      <c r="I149" s="72" t="s">
        <v>162</v>
      </c>
      <c r="J149" s="72" t="s">
        <v>163</v>
      </c>
      <c r="K149" s="217" t="s">
        <v>278</v>
      </c>
    </row>
    <row r="150" spans="1:11" x14ac:dyDescent="0.25">
      <c r="A150" s="460">
        <v>1</v>
      </c>
      <c r="B150" s="461"/>
      <c r="C150" s="461"/>
      <c r="D150" s="461"/>
      <c r="E150" s="461"/>
      <c r="F150" s="461"/>
      <c r="G150" s="461"/>
      <c r="H150" s="74">
        <v>2</v>
      </c>
      <c r="I150" s="74">
        <v>3</v>
      </c>
      <c r="J150" s="74">
        <v>4</v>
      </c>
      <c r="K150" s="221">
        <v>5</v>
      </c>
    </row>
    <row r="151" spans="1:11" x14ac:dyDescent="0.25">
      <c r="A151" s="462"/>
      <c r="B151" s="463"/>
      <c r="C151" s="463"/>
      <c r="D151" s="463"/>
      <c r="E151" s="463"/>
      <c r="F151" s="463"/>
      <c r="G151" s="463"/>
      <c r="H151" s="101"/>
      <c r="I151" s="101"/>
      <c r="J151" s="101"/>
      <c r="K151" s="101"/>
    </row>
    <row r="152" spans="1:11" x14ac:dyDescent="0.25">
      <c r="A152" s="464"/>
      <c r="B152" s="464"/>
      <c r="C152" s="464"/>
      <c r="D152" s="464"/>
      <c r="E152" s="464"/>
      <c r="F152" s="462"/>
      <c r="G152" s="462"/>
      <c r="H152" s="101"/>
      <c r="I152" s="101"/>
      <c r="J152" s="101"/>
      <c r="K152" s="101"/>
    </row>
    <row r="153" spans="1:11" x14ac:dyDescent="0.25">
      <c r="A153" s="465" t="s">
        <v>169</v>
      </c>
      <c r="B153" s="465"/>
      <c r="C153" s="466"/>
      <c r="D153" s="466"/>
      <c r="E153" s="466"/>
      <c r="F153" s="466"/>
      <c r="G153" s="466"/>
      <c r="H153" s="84">
        <f>SUM(H151:H152)</f>
        <v>0</v>
      </c>
      <c r="I153" s="84">
        <f>SUM(I151:I152)</f>
        <v>0</v>
      </c>
      <c r="J153" s="84">
        <f>SUM(J151:J152)</f>
        <v>0</v>
      </c>
      <c r="K153" s="84">
        <f t="shared" ref="K153" si="3">SUM(K151:K152)</f>
        <v>0</v>
      </c>
    </row>
    <row r="154" spans="1:11" ht="15.75" x14ac:dyDescent="0.25">
      <c r="A154" s="86"/>
      <c r="B154" s="86"/>
      <c r="C154" s="87"/>
      <c r="D154" s="87"/>
      <c r="E154" s="87"/>
      <c r="F154" s="87"/>
      <c r="G154" s="87"/>
      <c r="H154" s="87"/>
      <c r="I154" s="87"/>
      <c r="J154" s="87"/>
    </row>
    <row r="155" spans="1:11" ht="15.75" x14ac:dyDescent="0.25">
      <c r="A155" s="467" t="s">
        <v>187</v>
      </c>
      <c r="B155" s="467"/>
      <c r="C155" s="467"/>
      <c r="D155" s="467"/>
      <c r="E155" s="467"/>
      <c r="F155" s="467"/>
      <c r="G155" s="467"/>
      <c r="H155" s="467"/>
      <c r="I155" s="467"/>
      <c r="J155" s="467"/>
      <c r="K155" s="467"/>
    </row>
    <row r="156" spans="1:11" x14ac:dyDescent="0.25">
      <c r="A156" s="85"/>
      <c r="B156" s="85"/>
      <c r="C156" s="85"/>
      <c r="D156" s="85"/>
      <c r="E156" s="85"/>
      <c r="F156" s="85"/>
      <c r="G156" s="85"/>
      <c r="H156" s="85"/>
      <c r="I156" s="85"/>
      <c r="J156" s="85"/>
    </row>
    <row r="157" spans="1:11" ht="57" x14ac:dyDescent="0.25">
      <c r="A157" s="469" t="s">
        <v>157</v>
      </c>
      <c r="B157" s="470"/>
      <c r="C157" s="471"/>
      <c r="D157" s="471"/>
      <c r="E157" s="471"/>
      <c r="F157" s="471"/>
      <c r="G157" s="472"/>
      <c r="H157" s="468" t="s">
        <v>161</v>
      </c>
      <c r="I157" s="468"/>
      <c r="J157" s="468"/>
      <c r="K157" s="468"/>
    </row>
    <row r="158" spans="1:11" ht="85.5" x14ac:dyDescent="0.25">
      <c r="A158" s="473"/>
      <c r="B158" s="474"/>
      <c r="C158" s="474"/>
      <c r="D158" s="474"/>
      <c r="E158" s="474"/>
      <c r="F158" s="474"/>
      <c r="G158" s="475"/>
      <c r="H158" s="72" t="s">
        <v>313</v>
      </c>
      <c r="I158" s="72" t="s">
        <v>162</v>
      </c>
      <c r="J158" s="72" t="s">
        <v>163</v>
      </c>
      <c r="K158" s="217" t="s">
        <v>278</v>
      </c>
    </row>
    <row r="159" spans="1:11" x14ac:dyDescent="0.25">
      <c r="A159" s="460">
        <v>1</v>
      </c>
      <c r="B159" s="461"/>
      <c r="C159" s="461"/>
      <c r="D159" s="461"/>
      <c r="E159" s="461"/>
      <c r="F159" s="461"/>
      <c r="G159" s="461"/>
      <c r="H159" s="74">
        <v>2</v>
      </c>
      <c r="I159" s="74">
        <v>3</v>
      </c>
      <c r="J159" s="74">
        <v>4</v>
      </c>
      <c r="K159" s="221">
        <v>5</v>
      </c>
    </row>
    <row r="160" spans="1:11" x14ac:dyDescent="0.25">
      <c r="A160" s="462"/>
      <c r="B160" s="463"/>
      <c r="C160" s="463"/>
      <c r="D160" s="463"/>
      <c r="E160" s="463"/>
      <c r="F160" s="463"/>
      <c r="G160" s="463"/>
      <c r="H160" s="101"/>
      <c r="I160" s="101"/>
      <c r="J160" s="101"/>
      <c r="K160" s="101"/>
    </row>
    <row r="161" spans="1:11" x14ac:dyDescent="0.25">
      <c r="A161" s="464"/>
      <c r="B161" s="464"/>
      <c r="C161" s="464"/>
      <c r="D161" s="464"/>
      <c r="E161" s="464"/>
      <c r="F161" s="462"/>
      <c r="G161" s="462"/>
      <c r="H161" s="101"/>
      <c r="I161" s="101"/>
      <c r="J161" s="101"/>
      <c r="K161" s="101"/>
    </row>
    <row r="162" spans="1:11" x14ac:dyDescent="0.25">
      <c r="A162" s="465" t="s">
        <v>169</v>
      </c>
      <c r="B162" s="465"/>
      <c r="C162" s="466"/>
      <c r="D162" s="466"/>
      <c r="E162" s="466"/>
      <c r="F162" s="466"/>
      <c r="G162" s="466"/>
      <c r="H162" s="84">
        <f>SUM(H160:H161)</f>
        <v>0</v>
      </c>
      <c r="I162" s="84">
        <f>SUM(I160:I161)</f>
        <v>0</v>
      </c>
      <c r="J162" s="84">
        <f>SUM(J160:J161)</f>
        <v>0</v>
      </c>
      <c r="K162" s="84">
        <f t="shared" ref="K162" si="4">SUM(K160:K161)</f>
        <v>0</v>
      </c>
    </row>
    <row r="163" spans="1:11" x14ac:dyDescent="0.25">
      <c r="A163" s="218"/>
      <c r="B163" s="218"/>
      <c r="C163" s="219"/>
      <c r="D163" s="219"/>
      <c r="E163" s="219"/>
      <c r="F163" s="219"/>
      <c r="G163" s="219"/>
      <c r="H163" s="222"/>
      <c r="I163" s="222"/>
      <c r="J163" s="222"/>
      <c r="K163" s="222"/>
    </row>
    <row r="164" spans="1:11" ht="204.75" x14ac:dyDescent="0.25">
      <c r="A164" s="477" t="s">
        <v>188</v>
      </c>
      <c r="B164" s="477"/>
      <c r="C164" s="477"/>
      <c r="D164" s="477"/>
      <c r="E164" s="477"/>
      <c r="F164" s="477"/>
      <c r="G164" s="477"/>
      <c r="H164" s="477"/>
      <c r="I164" s="477"/>
      <c r="J164" s="477"/>
      <c r="K164" s="477"/>
    </row>
    <row r="165" spans="1:11" ht="15.75" x14ac:dyDescent="0.25">
      <c r="A165" s="86"/>
      <c r="B165" s="86"/>
      <c r="C165" s="87"/>
      <c r="D165" s="87"/>
      <c r="E165" s="87"/>
      <c r="F165" s="87"/>
      <c r="G165" s="87"/>
      <c r="H165" s="87"/>
      <c r="I165" s="87"/>
      <c r="J165" s="87"/>
    </row>
    <row r="166" spans="1:11" ht="15.75" x14ac:dyDescent="0.25">
      <c r="A166" s="88" t="s">
        <v>171</v>
      </c>
      <c r="B166" s="88"/>
      <c r="C166" s="476">
        <v>400</v>
      </c>
      <c r="D166" s="476"/>
      <c r="E166" s="476"/>
      <c r="F166" s="476"/>
      <c r="G166" s="476"/>
      <c r="H166" s="476"/>
      <c r="I166" s="476"/>
      <c r="J166" s="476"/>
      <c r="K166" s="476"/>
    </row>
    <row r="167" spans="1:11" ht="15.75" x14ac:dyDescent="0.25">
      <c r="A167" s="88"/>
      <c r="B167" s="88"/>
      <c r="C167" s="89"/>
      <c r="D167" s="90"/>
      <c r="E167" s="90"/>
      <c r="F167" s="90"/>
      <c r="G167" s="90"/>
      <c r="H167" s="90"/>
      <c r="I167" s="90"/>
      <c r="J167" s="90"/>
    </row>
    <row r="168" spans="1:11" ht="15.75" x14ac:dyDescent="0.25">
      <c r="A168" s="467" t="s">
        <v>189</v>
      </c>
      <c r="B168" s="467"/>
      <c r="C168" s="467"/>
      <c r="D168" s="467"/>
      <c r="E168" s="467"/>
      <c r="F168" s="467"/>
      <c r="G168" s="467"/>
      <c r="H168" s="467"/>
      <c r="I168" s="467"/>
      <c r="J168" s="467"/>
      <c r="K168" s="467"/>
    </row>
    <row r="169" spans="1:11" x14ac:dyDescent="0.25">
      <c r="A169" s="85"/>
      <c r="B169" s="85"/>
      <c r="C169" s="85"/>
      <c r="D169" s="85"/>
      <c r="E169" s="85"/>
      <c r="F169" s="85"/>
      <c r="G169" s="85"/>
      <c r="H169" s="85"/>
      <c r="I169" s="85"/>
      <c r="J169" s="85"/>
    </row>
    <row r="170" spans="1:11" ht="57" x14ac:dyDescent="0.25">
      <c r="A170" s="469" t="s">
        <v>157</v>
      </c>
      <c r="B170" s="470"/>
      <c r="C170" s="471"/>
      <c r="D170" s="471"/>
      <c r="E170" s="471"/>
      <c r="F170" s="471"/>
      <c r="G170" s="472"/>
      <c r="H170" s="468" t="s">
        <v>161</v>
      </c>
      <c r="I170" s="468"/>
      <c r="J170" s="468"/>
      <c r="K170" s="468"/>
    </row>
    <row r="171" spans="1:11" ht="85.5" x14ac:dyDescent="0.25">
      <c r="A171" s="473"/>
      <c r="B171" s="474"/>
      <c r="C171" s="474"/>
      <c r="D171" s="474"/>
      <c r="E171" s="474"/>
      <c r="F171" s="474"/>
      <c r="G171" s="475"/>
      <c r="H171" s="72" t="s">
        <v>313</v>
      </c>
      <c r="I171" s="72" t="s">
        <v>162</v>
      </c>
      <c r="J171" s="72" t="s">
        <v>163</v>
      </c>
      <c r="K171" s="217" t="s">
        <v>278</v>
      </c>
    </row>
    <row r="172" spans="1:11" x14ac:dyDescent="0.25">
      <c r="A172" s="460">
        <v>1</v>
      </c>
      <c r="B172" s="461"/>
      <c r="C172" s="461"/>
      <c r="D172" s="461"/>
      <c r="E172" s="461"/>
      <c r="F172" s="461"/>
      <c r="G172" s="461"/>
      <c r="H172" s="74">
        <v>2</v>
      </c>
      <c r="I172" s="74">
        <v>3</v>
      </c>
      <c r="J172" s="74">
        <v>4</v>
      </c>
      <c r="K172" s="221">
        <v>5</v>
      </c>
    </row>
    <row r="173" spans="1:11" ht="15.75" x14ac:dyDescent="0.25">
      <c r="A173" s="462"/>
      <c r="B173" s="463"/>
      <c r="C173" s="463"/>
      <c r="D173" s="463"/>
      <c r="E173" s="463"/>
      <c r="F173" s="463"/>
      <c r="G173" s="463"/>
      <c r="H173" s="59"/>
      <c r="I173" s="59"/>
      <c r="J173" s="59"/>
      <c r="K173" s="101"/>
    </row>
    <row r="174" spans="1:11" ht="15.75" x14ac:dyDescent="0.25">
      <c r="A174" s="464"/>
      <c r="B174" s="464"/>
      <c r="C174" s="464"/>
      <c r="D174" s="464"/>
      <c r="E174" s="464"/>
      <c r="F174" s="462"/>
      <c r="G174" s="462"/>
      <c r="H174" s="59"/>
      <c r="I174" s="59"/>
      <c r="J174" s="59"/>
      <c r="K174" s="101"/>
    </row>
    <row r="175" spans="1:11" ht="15.75" x14ac:dyDescent="0.25">
      <c r="A175" s="465" t="s">
        <v>169</v>
      </c>
      <c r="B175" s="465"/>
      <c r="C175" s="466"/>
      <c r="D175" s="466"/>
      <c r="E175" s="466"/>
      <c r="F175" s="466"/>
      <c r="G175" s="466"/>
      <c r="H175" s="94">
        <f>SUM(H173:H174)</f>
        <v>0</v>
      </c>
      <c r="I175" s="94">
        <f>SUM(I173:I174)</f>
        <v>0</v>
      </c>
      <c r="J175" s="94">
        <f>SUM(J173:J174)</f>
        <v>0</v>
      </c>
      <c r="K175" s="84">
        <f>SUM(K173:K174)</f>
        <v>0</v>
      </c>
    </row>
    <row r="176" spans="1:11" ht="15.75" x14ac:dyDescent="0.25">
      <c r="A176" s="86"/>
      <c r="B176" s="86"/>
      <c r="C176" s="87"/>
      <c r="D176" s="87"/>
      <c r="E176" s="87"/>
      <c r="F176" s="87"/>
      <c r="G176" s="87"/>
      <c r="H176" s="87"/>
      <c r="I176" s="87"/>
      <c r="J176" s="87"/>
    </row>
    <row r="177" spans="1:11" ht="15.75" x14ac:dyDescent="0.25">
      <c r="A177" s="467" t="s">
        <v>190</v>
      </c>
      <c r="B177" s="467"/>
      <c r="C177" s="467"/>
      <c r="D177" s="467"/>
      <c r="E177" s="467"/>
      <c r="F177" s="467"/>
      <c r="G177" s="467"/>
      <c r="H177" s="467"/>
      <c r="I177" s="467"/>
      <c r="J177" s="467"/>
      <c r="K177" s="467"/>
    </row>
    <row r="178" spans="1:11" x14ac:dyDescent="0.25">
      <c r="A178" s="85"/>
      <c r="B178" s="85"/>
      <c r="C178" s="85"/>
      <c r="D178" s="85"/>
      <c r="E178" s="85"/>
      <c r="F178" s="85"/>
      <c r="G178" s="85"/>
      <c r="H178" s="85"/>
      <c r="I178" s="85"/>
      <c r="J178" s="85"/>
    </row>
    <row r="179" spans="1:11" ht="57" x14ac:dyDescent="0.25">
      <c r="A179" s="469" t="s">
        <v>157</v>
      </c>
      <c r="B179" s="470"/>
      <c r="C179" s="471"/>
      <c r="D179" s="471"/>
      <c r="E179" s="471"/>
      <c r="F179" s="471"/>
      <c r="G179" s="472"/>
      <c r="H179" s="468" t="s">
        <v>161</v>
      </c>
      <c r="I179" s="468"/>
      <c r="J179" s="468"/>
      <c r="K179" s="468"/>
    </row>
    <row r="180" spans="1:11" ht="85.5" x14ac:dyDescent="0.25">
      <c r="A180" s="473"/>
      <c r="B180" s="474"/>
      <c r="C180" s="474"/>
      <c r="D180" s="474"/>
      <c r="E180" s="474"/>
      <c r="F180" s="474"/>
      <c r="G180" s="475"/>
      <c r="H180" s="72" t="s">
        <v>313</v>
      </c>
      <c r="I180" s="72" t="s">
        <v>162</v>
      </c>
      <c r="J180" s="72" t="s">
        <v>163</v>
      </c>
      <c r="K180" s="217" t="s">
        <v>278</v>
      </c>
    </row>
    <row r="181" spans="1:11" x14ac:dyDescent="0.25">
      <c r="A181" s="460">
        <v>1</v>
      </c>
      <c r="B181" s="461"/>
      <c r="C181" s="461"/>
      <c r="D181" s="461"/>
      <c r="E181" s="461"/>
      <c r="F181" s="461"/>
      <c r="G181" s="461"/>
      <c r="H181" s="74">
        <v>2</v>
      </c>
      <c r="I181" s="74">
        <v>3</v>
      </c>
      <c r="J181" s="74">
        <v>4</v>
      </c>
      <c r="K181" s="221">
        <v>5</v>
      </c>
    </row>
    <row r="182" spans="1:11" ht="15.75" x14ac:dyDescent="0.25">
      <c r="A182" s="462"/>
      <c r="B182" s="463"/>
      <c r="C182" s="463"/>
      <c r="D182" s="463"/>
      <c r="E182" s="463"/>
      <c r="F182" s="463"/>
      <c r="G182" s="463"/>
      <c r="H182" s="59"/>
      <c r="I182" s="59"/>
      <c r="J182" s="59"/>
      <c r="K182" s="101"/>
    </row>
    <row r="183" spans="1:11" ht="15.75" x14ac:dyDescent="0.25">
      <c r="A183" s="464"/>
      <c r="B183" s="464"/>
      <c r="C183" s="464"/>
      <c r="D183" s="464"/>
      <c r="E183" s="464"/>
      <c r="F183" s="462"/>
      <c r="G183" s="462"/>
      <c r="H183" s="59"/>
      <c r="I183" s="59"/>
      <c r="J183" s="59"/>
      <c r="K183" s="101"/>
    </row>
    <row r="184" spans="1:11" ht="15.75" x14ac:dyDescent="0.25">
      <c r="A184" s="465" t="s">
        <v>169</v>
      </c>
      <c r="B184" s="465"/>
      <c r="C184" s="466"/>
      <c r="D184" s="466"/>
      <c r="E184" s="466"/>
      <c r="F184" s="466"/>
      <c r="G184" s="466"/>
      <c r="H184" s="94">
        <f>SUM(H182:H183)</f>
        <v>0</v>
      </c>
      <c r="I184" s="94">
        <f>SUM(I182:I183)</f>
        <v>0</v>
      </c>
      <c r="J184" s="94">
        <f>SUM(J182:J183)</f>
        <v>0</v>
      </c>
      <c r="K184" s="84">
        <f>SUM(K182:K183)</f>
        <v>0</v>
      </c>
    </row>
    <row r="185" spans="1:11" x14ac:dyDescent="0.25">
      <c r="A185" s="85"/>
      <c r="B185" s="85"/>
      <c r="C185" s="85"/>
      <c r="D185" s="85"/>
      <c r="E185" s="85"/>
      <c r="F185" s="85"/>
      <c r="G185" s="85"/>
      <c r="H185" s="85"/>
      <c r="I185" s="85"/>
      <c r="J185" s="85"/>
    </row>
    <row r="186" spans="1:11" x14ac:dyDescent="0.25">
      <c r="A186" s="85"/>
      <c r="B186" s="85"/>
      <c r="C186" s="85"/>
      <c r="D186" s="85"/>
      <c r="E186" s="85"/>
      <c r="F186" s="85"/>
      <c r="G186" s="85"/>
      <c r="H186" s="85"/>
      <c r="I186" s="85"/>
      <c r="J186" s="85"/>
    </row>
    <row r="188" spans="1:11" ht="47.25" x14ac:dyDescent="0.25">
      <c r="A188" s="446" t="s">
        <v>316</v>
      </c>
      <c r="B188" s="446"/>
      <c r="C188" s="45"/>
      <c r="D188" s="447"/>
      <c r="E188" s="447"/>
      <c r="F188" s="447"/>
      <c r="G188" s="45"/>
      <c r="H188" s="396" t="s">
        <v>454</v>
      </c>
      <c r="I188" s="396"/>
      <c r="J188" s="396"/>
    </row>
    <row r="189" spans="1:11" ht="33.75" x14ac:dyDescent="0.25">
      <c r="A189" s="448" t="s">
        <v>317</v>
      </c>
      <c r="B189" s="448"/>
      <c r="C189" s="126"/>
      <c r="D189" s="449" t="s">
        <v>292</v>
      </c>
      <c r="E189" s="449"/>
      <c r="F189" s="449"/>
      <c r="G189" s="126"/>
      <c r="H189" s="404" t="s">
        <v>318</v>
      </c>
      <c r="I189" s="404"/>
      <c r="J189" s="404"/>
    </row>
    <row r="191" spans="1:11" ht="47.25" x14ac:dyDescent="0.25">
      <c r="A191" s="446" t="s">
        <v>310</v>
      </c>
      <c r="B191" s="446"/>
      <c r="C191" s="45"/>
      <c r="D191" s="447"/>
      <c r="E191" s="447"/>
      <c r="F191" s="447"/>
      <c r="G191" s="45"/>
      <c r="H191" s="396" t="s">
        <v>454</v>
      </c>
      <c r="I191" s="396"/>
      <c r="J191" s="396"/>
    </row>
    <row r="192" spans="1:11" ht="33.75" x14ac:dyDescent="0.25">
      <c r="A192" s="448"/>
      <c r="B192" s="448"/>
      <c r="C192" s="126"/>
      <c r="D192" s="449" t="s">
        <v>309</v>
      </c>
      <c r="E192" s="449"/>
      <c r="F192" s="449"/>
      <c r="G192" s="126"/>
      <c r="H192" s="404" t="s">
        <v>318</v>
      </c>
      <c r="I192" s="404"/>
      <c r="J192" s="404"/>
    </row>
    <row r="194" spans="1:10" ht="15.75" x14ac:dyDescent="0.25">
      <c r="A194" s="441" t="s">
        <v>472</v>
      </c>
      <c r="B194" s="441"/>
    </row>
    <row r="196" spans="1:10" x14ac:dyDescent="0.25">
      <c r="A196" s="85"/>
      <c r="B196" s="85"/>
      <c r="C196" s="85"/>
      <c r="D196" s="85"/>
      <c r="E196" s="85"/>
      <c r="F196" s="85"/>
      <c r="G196" s="85"/>
      <c r="H196" s="85"/>
      <c r="I196" s="85"/>
      <c r="J196" s="85"/>
    </row>
    <row r="197" spans="1:10" x14ac:dyDescent="0.25">
      <c r="A197" s="85"/>
      <c r="B197" s="85"/>
      <c r="C197" s="85"/>
      <c r="D197" s="85"/>
      <c r="E197" s="85"/>
      <c r="F197" s="85"/>
      <c r="G197" s="85"/>
      <c r="H197" s="85"/>
      <c r="I197" s="85"/>
      <c r="J197" s="85"/>
    </row>
    <row r="198" spans="1:10" x14ac:dyDescent="0.25">
      <c r="A198" s="85"/>
      <c r="B198" s="85"/>
      <c r="C198" s="85"/>
      <c r="D198" s="85"/>
      <c r="E198" s="85"/>
      <c r="F198" s="85"/>
      <c r="G198" s="85"/>
      <c r="H198" s="85"/>
      <c r="I198" s="85"/>
      <c r="J198" s="85"/>
    </row>
    <row r="199" spans="1:10" x14ac:dyDescent="0.25">
      <c r="A199" s="85"/>
      <c r="B199" s="85"/>
      <c r="C199" s="85"/>
      <c r="D199" s="85"/>
      <c r="E199" s="85"/>
      <c r="F199" s="85"/>
      <c r="G199" s="85"/>
      <c r="H199" s="85"/>
      <c r="I199" s="85"/>
      <c r="J199" s="85"/>
    </row>
    <row r="200" spans="1:10" x14ac:dyDescent="0.25">
      <c r="A200" s="85"/>
      <c r="B200" s="85"/>
      <c r="C200" s="85"/>
      <c r="D200" s="85"/>
      <c r="E200" s="85"/>
      <c r="F200" s="85"/>
      <c r="G200" s="85"/>
      <c r="H200" s="85"/>
      <c r="I200" s="85"/>
      <c r="J200" s="85"/>
    </row>
    <row r="201" spans="1:10" x14ac:dyDescent="0.25">
      <c r="A201" s="85"/>
      <c r="B201" s="85"/>
      <c r="C201" s="85"/>
      <c r="D201" s="85"/>
      <c r="E201" s="85"/>
      <c r="F201" s="85"/>
      <c r="G201" s="85"/>
      <c r="H201" s="85"/>
      <c r="I201" s="85"/>
      <c r="J201" s="85"/>
    </row>
    <row r="202" spans="1:10" x14ac:dyDescent="0.25">
      <c r="A202" s="85"/>
      <c r="B202" s="85"/>
      <c r="C202" s="85"/>
      <c r="D202" s="85"/>
      <c r="E202" s="85"/>
      <c r="F202" s="85"/>
      <c r="G202" s="85"/>
      <c r="H202" s="85"/>
      <c r="I202" s="85"/>
      <c r="J202" s="85"/>
    </row>
    <row r="203" spans="1:10" x14ac:dyDescent="0.25">
      <c r="A203" s="85"/>
      <c r="B203" s="85"/>
      <c r="C203" s="85"/>
      <c r="D203" s="85"/>
      <c r="E203" s="85"/>
      <c r="F203" s="85"/>
      <c r="G203" s="85"/>
      <c r="H203" s="85"/>
      <c r="I203" s="85"/>
      <c r="J203" s="85"/>
    </row>
    <row r="204" spans="1:10" x14ac:dyDescent="0.25">
      <c r="A204" s="85"/>
      <c r="B204" s="85"/>
      <c r="C204" s="85"/>
      <c r="D204" s="85"/>
      <c r="E204" s="85"/>
      <c r="F204" s="85"/>
      <c r="G204" s="85"/>
      <c r="H204" s="85"/>
      <c r="I204" s="85"/>
      <c r="J204" s="85"/>
    </row>
    <row r="205" spans="1:10" x14ac:dyDescent="0.25">
      <c r="A205" s="85"/>
      <c r="B205" s="85"/>
      <c r="C205" s="85"/>
      <c r="D205" s="85"/>
      <c r="E205" s="85"/>
      <c r="F205" s="85"/>
      <c r="G205" s="85"/>
      <c r="H205" s="85"/>
      <c r="I205" s="85"/>
      <c r="J205" s="85"/>
    </row>
    <row r="206" spans="1:10" x14ac:dyDescent="0.25">
      <c r="A206" s="85"/>
      <c r="B206" s="85"/>
      <c r="C206" s="85"/>
      <c r="D206" s="85"/>
      <c r="E206" s="85"/>
      <c r="F206" s="85"/>
      <c r="G206" s="85"/>
      <c r="H206" s="85"/>
      <c r="I206" s="85"/>
      <c r="J206" s="85"/>
    </row>
    <row r="207" spans="1:10" x14ac:dyDescent="0.25">
      <c r="A207" s="85"/>
      <c r="B207" s="85"/>
      <c r="C207" s="85"/>
      <c r="D207" s="85"/>
      <c r="E207" s="85"/>
      <c r="F207" s="85"/>
      <c r="G207" s="85"/>
      <c r="H207" s="85"/>
      <c r="I207" s="85"/>
      <c r="J207" s="85"/>
    </row>
    <row r="208" spans="1:10" x14ac:dyDescent="0.25">
      <c r="A208" s="85"/>
      <c r="B208" s="85"/>
      <c r="C208" s="85"/>
      <c r="D208" s="85"/>
      <c r="E208" s="85"/>
      <c r="F208" s="85"/>
      <c r="G208" s="85"/>
      <c r="H208" s="85"/>
      <c r="I208" s="85"/>
      <c r="J208" s="85"/>
    </row>
    <row r="209" spans="1:10" x14ac:dyDescent="0.25">
      <c r="A209" s="85"/>
      <c r="B209" s="85"/>
      <c r="C209" s="85"/>
      <c r="D209" s="85"/>
      <c r="E209" s="85"/>
      <c r="F209" s="85"/>
      <c r="G209" s="85"/>
      <c r="H209" s="85"/>
      <c r="I209" s="85"/>
      <c r="J209" s="85"/>
    </row>
    <row r="210" spans="1:10" x14ac:dyDescent="0.25">
      <c r="A210" s="85"/>
      <c r="B210" s="85"/>
      <c r="C210" s="85"/>
      <c r="D210" s="85"/>
      <c r="E210" s="85"/>
      <c r="F210" s="85"/>
      <c r="G210" s="85"/>
      <c r="H210" s="85"/>
      <c r="I210" s="85"/>
      <c r="J210" s="85"/>
    </row>
    <row r="211" spans="1:10" x14ac:dyDescent="0.25">
      <c r="A211" s="85"/>
      <c r="B211" s="85"/>
      <c r="C211" s="85"/>
      <c r="D211" s="85"/>
      <c r="E211" s="85"/>
      <c r="F211" s="85"/>
      <c r="G211" s="85"/>
      <c r="H211" s="85"/>
      <c r="I211" s="85"/>
      <c r="J211" s="85"/>
    </row>
    <row r="212" spans="1:10" x14ac:dyDescent="0.25">
      <c r="A212" s="85"/>
      <c r="B212" s="85"/>
      <c r="C212" s="85"/>
      <c r="D212" s="85"/>
      <c r="E212" s="85"/>
      <c r="F212" s="85"/>
      <c r="G212" s="85"/>
      <c r="H212" s="85"/>
      <c r="I212" s="85"/>
      <c r="J212" s="85"/>
    </row>
    <row r="213" spans="1:10" x14ac:dyDescent="0.25">
      <c r="A213" s="85"/>
      <c r="B213" s="85"/>
      <c r="C213" s="85"/>
      <c r="D213" s="85"/>
      <c r="E213" s="85"/>
      <c r="F213" s="85"/>
      <c r="G213" s="85"/>
      <c r="H213" s="85"/>
      <c r="I213" s="85"/>
      <c r="J213" s="85"/>
    </row>
    <row r="214" spans="1:10" x14ac:dyDescent="0.25">
      <c r="A214" s="85"/>
      <c r="B214" s="85"/>
      <c r="C214" s="85"/>
      <c r="D214" s="85"/>
      <c r="E214" s="85"/>
      <c r="F214" s="85"/>
      <c r="G214" s="85"/>
      <c r="H214" s="85"/>
      <c r="I214" s="85"/>
      <c r="J214" s="85"/>
    </row>
    <row r="215" spans="1:10" x14ac:dyDescent="0.25">
      <c r="A215" s="85"/>
      <c r="B215" s="85"/>
      <c r="C215" s="85"/>
      <c r="D215" s="85"/>
      <c r="E215" s="85"/>
      <c r="F215" s="85"/>
      <c r="G215" s="85"/>
      <c r="H215" s="85"/>
      <c r="I215" s="85"/>
      <c r="J215" s="85"/>
    </row>
    <row r="216" spans="1:10" x14ac:dyDescent="0.25">
      <c r="A216" s="85"/>
      <c r="B216" s="85"/>
      <c r="C216" s="85"/>
      <c r="D216" s="85"/>
      <c r="E216" s="85"/>
      <c r="F216" s="85"/>
      <c r="G216" s="85"/>
      <c r="H216" s="85"/>
      <c r="I216" s="85"/>
      <c r="J216" s="85"/>
    </row>
    <row r="217" spans="1:10" x14ac:dyDescent="0.25">
      <c r="A217" s="85"/>
      <c r="B217" s="85"/>
      <c r="C217" s="85"/>
      <c r="D217" s="85"/>
      <c r="E217" s="85"/>
      <c r="F217" s="85"/>
      <c r="G217" s="85"/>
      <c r="H217" s="85"/>
      <c r="I217" s="85"/>
      <c r="J217" s="85"/>
    </row>
    <row r="218" spans="1:10" x14ac:dyDescent="0.25">
      <c r="A218" s="85"/>
      <c r="B218" s="85"/>
      <c r="C218" s="85"/>
      <c r="D218" s="85"/>
      <c r="E218" s="85"/>
      <c r="F218" s="85"/>
      <c r="G218" s="85"/>
      <c r="H218" s="85"/>
      <c r="I218" s="85"/>
      <c r="J218" s="85"/>
    </row>
    <row r="219" spans="1:10" x14ac:dyDescent="0.25">
      <c r="A219" s="85"/>
      <c r="B219" s="85"/>
      <c r="C219" s="85"/>
      <c r="D219" s="85"/>
      <c r="E219" s="85"/>
      <c r="F219" s="85"/>
      <c r="G219" s="85"/>
      <c r="H219" s="85"/>
      <c r="I219" s="85"/>
      <c r="J219" s="85"/>
    </row>
    <row r="220" spans="1:10" x14ac:dyDescent="0.25">
      <c r="A220" s="85"/>
      <c r="B220" s="85"/>
      <c r="C220" s="85"/>
      <c r="D220" s="85"/>
      <c r="E220" s="85"/>
      <c r="F220" s="85"/>
      <c r="G220" s="85"/>
      <c r="H220" s="85"/>
      <c r="I220" s="85"/>
      <c r="J220" s="85"/>
    </row>
    <row r="221" spans="1:10" x14ac:dyDescent="0.25">
      <c r="A221" s="85"/>
      <c r="B221" s="85"/>
      <c r="C221" s="85"/>
      <c r="D221" s="85"/>
      <c r="E221" s="85"/>
      <c r="F221" s="85"/>
      <c r="G221" s="85"/>
      <c r="H221" s="85"/>
      <c r="I221" s="85"/>
      <c r="J221" s="85"/>
    </row>
    <row r="222" spans="1:10" x14ac:dyDescent="0.25">
      <c r="A222" s="85"/>
      <c r="B222" s="85"/>
      <c r="C222" s="85"/>
      <c r="D222" s="85"/>
      <c r="E222" s="85"/>
      <c r="F222" s="85"/>
      <c r="G222" s="85"/>
      <c r="H222" s="85"/>
      <c r="I222" s="85"/>
      <c r="J222" s="85"/>
    </row>
    <row r="223" spans="1:10" x14ac:dyDescent="0.25">
      <c r="A223" s="85"/>
      <c r="B223" s="85"/>
      <c r="C223" s="85"/>
      <c r="D223" s="85"/>
      <c r="E223" s="85"/>
      <c r="F223" s="85"/>
      <c r="G223" s="85"/>
      <c r="H223" s="85"/>
      <c r="I223" s="85"/>
      <c r="J223" s="85"/>
    </row>
    <row r="224" spans="1:10" x14ac:dyDescent="0.25">
      <c r="A224" s="85"/>
      <c r="B224" s="85"/>
      <c r="C224" s="85"/>
      <c r="D224" s="85"/>
      <c r="E224" s="85"/>
      <c r="F224" s="85"/>
      <c r="G224" s="85"/>
      <c r="H224" s="85"/>
      <c r="I224" s="85"/>
      <c r="J224" s="85"/>
    </row>
    <row r="225" spans="1:10" x14ac:dyDescent="0.25">
      <c r="A225" s="85"/>
      <c r="B225" s="85"/>
      <c r="C225" s="85"/>
      <c r="D225" s="85"/>
      <c r="E225" s="85"/>
      <c r="F225" s="85"/>
      <c r="G225" s="85"/>
      <c r="H225" s="85"/>
      <c r="I225" s="85"/>
      <c r="J225" s="85"/>
    </row>
    <row r="226" spans="1:10" x14ac:dyDescent="0.25">
      <c r="A226" s="85"/>
      <c r="B226" s="85"/>
      <c r="C226" s="85"/>
      <c r="D226" s="85"/>
      <c r="E226" s="85"/>
      <c r="F226" s="85"/>
      <c r="G226" s="85"/>
      <c r="H226" s="85"/>
      <c r="I226" s="85"/>
      <c r="J226" s="85"/>
    </row>
    <row r="227" spans="1:10" x14ac:dyDescent="0.25">
      <c r="A227" s="85"/>
      <c r="B227" s="85"/>
      <c r="C227" s="85"/>
      <c r="D227" s="85"/>
      <c r="E227" s="85"/>
      <c r="F227" s="85"/>
      <c r="G227" s="85"/>
      <c r="H227" s="85"/>
      <c r="I227" s="85"/>
      <c r="J227" s="85"/>
    </row>
    <row r="228" spans="1:10" x14ac:dyDescent="0.25">
      <c r="A228" s="85"/>
      <c r="B228" s="85"/>
      <c r="C228" s="85"/>
      <c r="D228" s="85"/>
      <c r="E228" s="85"/>
      <c r="F228" s="85"/>
      <c r="G228" s="85"/>
      <c r="H228" s="85"/>
      <c r="I228" s="85"/>
      <c r="J228" s="85"/>
    </row>
    <row r="229" spans="1:10" x14ac:dyDescent="0.25">
      <c r="A229" s="85"/>
      <c r="B229" s="85"/>
      <c r="C229" s="85"/>
      <c r="D229" s="85"/>
      <c r="E229" s="85"/>
      <c r="F229" s="85"/>
      <c r="G229" s="85"/>
      <c r="H229" s="85"/>
      <c r="I229" s="85"/>
      <c r="J229" s="85"/>
    </row>
    <row r="230" spans="1:10" x14ac:dyDescent="0.25">
      <c r="A230" s="85"/>
      <c r="B230" s="85"/>
      <c r="C230" s="85"/>
      <c r="D230" s="85"/>
      <c r="E230" s="85"/>
      <c r="F230" s="85"/>
      <c r="G230" s="85"/>
      <c r="H230" s="85"/>
      <c r="I230" s="85"/>
      <c r="J230" s="85"/>
    </row>
    <row r="231" spans="1:10" x14ac:dyDescent="0.25">
      <c r="A231" s="85"/>
      <c r="B231" s="85"/>
      <c r="C231" s="85"/>
      <c r="D231" s="85"/>
      <c r="E231" s="85"/>
      <c r="F231" s="85"/>
      <c r="G231" s="85"/>
      <c r="H231" s="85"/>
      <c r="I231" s="85"/>
      <c r="J231" s="85"/>
    </row>
    <row r="232" spans="1:10" x14ac:dyDescent="0.25">
      <c r="A232" s="85"/>
      <c r="B232" s="85"/>
      <c r="C232" s="85"/>
      <c r="D232" s="85"/>
      <c r="E232" s="85"/>
      <c r="F232" s="85"/>
      <c r="G232" s="85"/>
      <c r="H232" s="85"/>
      <c r="I232" s="85"/>
      <c r="J232" s="85"/>
    </row>
    <row r="233" spans="1:10" x14ac:dyDescent="0.25">
      <c r="A233" s="85"/>
      <c r="B233" s="85"/>
      <c r="C233" s="85"/>
      <c r="D233" s="85"/>
      <c r="E233" s="85"/>
      <c r="F233" s="85"/>
      <c r="G233" s="85"/>
      <c r="H233" s="85"/>
      <c r="I233" s="85"/>
      <c r="J233" s="85"/>
    </row>
    <row r="234" spans="1:10" x14ac:dyDescent="0.25">
      <c r="A234" s="85"/>
      <c r="B234" s="85"/>
      <c r="C234" s="85"/>
      <c r="D234" s="85"/>
      <c r="E234" s="85"/>
      <c r="F234" s="85"/>
      <c r="G234" s="85"/>
      <c r="H234" s="85"/>
      <c r="I234" s="85"/>
      <c r="J234" s="85"/>
    </row>
    <row r="235" spans="1:10" x14ac:dyDescent="0.25">
      <c r="A235" s="85"/>
      <c r="B235" s="85"/>
      <c r="C235" s="85"/>
      <c r="D235" s="85"/>
      <c r="E235" s="85"/>
      <c r="F235" s="85"/>
      <c r="G235" s="85"/>
      <c r="H235" s="85"/>
      <c r="I235" s="85"/>
      <c r="J235" s="85"/>
    </row>
    <row r="236" spans="1:10" x14ac:dyDescent="0.25">
      <c r="A236" s="85"/>
      <c r="B236" s="85"/>
      <c r="C236" s="85"/>
      <c r="D236" s="85"/>
      <c r="E236" s="85"/>
      <c r="F236" s="85"/>
      <c r="G236" s="85"/>
      <c r="H236" s="85"/>
      <c r="I236" s="85"/>
      <c r="J236" s="85"/>
    </row>
    <row r="237" spans="1:10" x14ac:dyDescent="0.25">
      <c r="A237" s="85"/>
      <c r="B237" s="85"/>
      <c r="C237" s="85"/>
      <c r="D237" s="85"/>
      <c r="E237" s="85"/>
      <c r="F237" s="85"/>
      <c r="G237" s="85"/>
      <c r="H237" s="85"/>
      <c r="I237" s="85"/>
      <c r="J237" s="85"/>
    </row>
    <row r="238" spans="1:10" x14ac:dyDescent="0.25">
      <c r="A238" s="85"/>
      <c r="B238" s="85"/>
      <c r="C238" s="85"/>
      <c r="D238" s="85"/>
      <c r="E238" s="85"/>
      <c r="F238" s="85"/>
      <c r="G238" s="85"/>
      <c r="H238" s="85"/>
      <c r="I238" s="85"/>
      <c r="J238" s="85"/>
    </row>
    <row r="239" spans="1:10" x14ac:dyDescent="0.25">
      <c r="A239" s="85"/>
      <c r="B239" s="85"/>
      <c r="C239" s="85"/>
      <c r="D239" s="85"/>
      <c r="E239" s="85"/>
      <c r="F239" s="85"/>
      <c r="G239" s="85"/>
      <c r="H239" s="85"/>
      <c r="I239" s="85"/>
      <c r="J239" s="85"/>
    </row>
    <row r="240" spans="1:10" x14ac:dyDescent="0.25">
      <c r="A240" s="85"/>
      <c r="B240" s="85"/>
      <c r="C240" s="85"/>
      <c r="D240" s="85"/>
      <c r="E240" s="85"/>
      <c r="F240" s="85"/>
      <c r="G240" s="85"/>
      <c r="H240" s="85"/>
      <c r="I240" s="85"/>
      <c r="J240" s="85"/>
    </row>
    <row r="241" spans="1:10" x14ac:dyDescent="0.25">
      <c r="A241" s="85"/>
      <c r="B241" s="85"/>
      <c r="C241" s="85"/>
      <c r="D241" s="85"/>
      <c r="E241" s="85"/>
      <c r="F241" s="85"/>
      <c r="G241" s="85"/>
      <c r="H241" s="85"/>
      <c r="I241" s="85"/>
      <c r="J241" s="85"/>
    </row>
    <row r="242" spans="1:10" x14ac:dyDescent="0.25">
      <c r="A242" s="85"/>
      <c r="B242" s="85"/>
      <c r="C242" s="85"/>
      <c r="D242" s="85"/>
      <c r="E242" s="85"/>
      <c r="F242" s="85"/>
      <c r="G242" s="85"/>
      <c r="H242" s="85"/>
      <c r="I242" s="85"/>
      <c r="J242" s="85"/>
    </row>
    <row r="243" spans="1:10" x14ac:dyDescent="0.25">
      <c r="A243" s="85"/>
      <c r="B243" s="85"/>
      <c r="C243" s="85"/>
      <c r="D243" s="85"/>
      <c r="E243" s="85"/>
      <c r="F243" s="85"/>
      <c r="G243" s="85"/>
      <c r="H243" s="85"/>
      <c r="I243" s="85"/>
      <c r="J243" s="85"/>
    </row>
    <row r="244" spans="1:10" x14ac:dyDescent="0.25">
      <c r="A244" s="85"/>
      <c r="B244" s="85"/>
      <c r="C244" s="85"/>
      <c r="D244" s="85"/>
      <c r="E244" s="85"/>
      <c r="F244" s="85"/>
      <c r="G244" s="85"/>
      <c r="H244" s="85"/>
      <c r="I244" s="85"/>
      <c r="J244" s="85"/>
    </row>
    <row r="245" spans="1:10" x14ac:dyDescent="0.25">
      <c r="A245" s="85"/>
      <c r="B245" s="85"/>
      <c r="C245" s="85"/>
      <c r="D245" s="85"/>
      <c r="E245" s="85"/>
      <c r="F245" s="85"/>
      <c r="G245" s="85"/>
      <c r="H245" s="85"/>
      <c r="I245" s="85"/>
      <c r="J245" s="85"/>
    </row>
    <row r="246" spans="1:10" x14ac:dyDescent="0.25">
      <c r="A246" s="85"/>
      <c r="B246" s="85"/>
      <c r="C246" s="85"/>
      <c r="D246" s="85"/>
      <c r="E246" s="85"/>
      <c r="F246" s="85"/>
      <c r="G246" s="85"/>
      <c r="H246" s="85"/>
      <c r="I246" s="85"/>
      <c r="J246" s="85"/>
    </row>
    <row r="247" spans="1:10" x14ac:dyDescent="0.25">
      <c r="A247" s="85"/>
      <c r="B247" s="85"/>
      <c r="C247" s="85"/>
      <c r="D247" s="85"/>
      <c r="E247" s="85"/>
      <c r="F247" s="85"/>
      <c r="G247" s="85"/>
      <c r="H247" s="85"/>
      <c r="I247" s="85"/>
      <c r="J247" s="85"/>
    </row>
    <row r="248" spans="1:10" x14ac:dyDescent="0.25">
      <c r="A248" s="85"/>
      <c r="B248" s="85"/>
      <c r="C248" s="85"/>
      <c r="D248" s="85"/>
      <c r="E248" s="85"/>
      <c r="F248" s="85"/>
      <c r="G248" s="85"/>
      <c r="H248" s="85"/>
      <c r="I248" s="85"/>
      <c r="J248" s="85"/>
    </row>
    <row r="249" spans="1:10" x14ac:dyDescent="0.25">
      <c r="A249" s="85"/>
      <c r="B249" s="85"/>
      <c r="C249" s="85"/>
      <c r="D249" s="85"/>
      <c r="E249" s="85"/>
      <c r="F249" s="85"/>
      <c r="G249" s="85"/>
      <c r="H249" s="85"/>
      <c r="I249" s="85"/>
      <c r="J249" s="85"/>
    </row>
    <row r="250" spans="1:10" x14ac:dyDescent="0.25">
      <c r="A250" s="85"/>
      <c r="B250" s="85"/>
      <c r="C250" s="85"/>
      <c r="D250" s="85"/>
      <c r="E250" s="85"/>
      <c r="F250" s="85"/>
      <c r="G250" s="85"/>
      <c r="H250" s="85"/>
      <c r="I250" s="85"/>
      <c r="J250" s="85"/>
    </row>
    <row r="251" spans="1:10" x14ac:dyDescent="0.25">
      <c r="A251" s="85"/>
      <c r="B251" s="85"/>
      <c r="C251" s="85"/>
      <c r="D251" s="85"/>
      <c r="E251" s="85"/>
      <c r="F251" s="85"/>
      <c r="G251" s="85"/>
      <c r="H251" s="85"/>
      <c r="I251" s="85"/>
      <c r="J251" s="85"/>
    </row>
    <row r="252" spans="1:10" x14ac:dyDescent="0.25">
      <c r="A252" s="85"/>
      <c r="B252" s="85"/>
      <c r="C252" s="85"/>
      <c r="D252" s="85"/>
      <c r="E252" s="85"/>
      <c r="F252" s="85"/>
      <c r="G252" s="85"/>
      <c r="H252" s="85"/>
      <c r="I252" s="85"/>
      <c r="J252" s="85"/>
    </row>
    <row r="253" spans="1:10" x14ac:dyDescent="0.25">
      <c r="A253" s="85"/>
      <c r="B253" s="85"/>
      <c r="C253" s="85"/>
      <c r="D253" s="85"/>
      <c r="E253" s="85"/>
      <c r="F253" s="85"/>
      <c r="G253" s="85"/>
      <c r="H253" s="85"/>
      <c r="I253" s="85"/>
      <c r="J253" s="85"/>
    </row>
    <row r="254" spans="1:10" x14ac:dyDescent="0.25">
      <c r="A254" s="85"/>
      <c r="B254" s="85"/>
      <c r="C254" s="85"/>
      <c r="D254" s="85"/>
      <c r="E254" s="85"/>
      <c r="F254" s="85"/>
      <c r="G254" s="85"/>
      <c r="H254" s="85"/>
      <c r="I254" s="85"/>
      <c r="J254" s="85"/>
    </row>
    <row r="255" spans="1:10" x14ac:dyDescent="0.25">
      <c r="A255" s="85"/>
      <c r="B255" s="85"/>
      <c r="C255" s="85"/>
      <c r="D255" s="85"/>
      <c r="E255" s="85"/>
      <c r="F255" s="85"/>
      <c r="G255" s="85"/>
      <c r="H255" s="85"/>
      <c r="I255" s="85"/>
      <c r="J255" s="85"/>
    </row>
    <row r="256" spans="1:10" x14ac:dyDescent="0.25">
      <c r="A256" s="85"/>
      <c r="B256" s="85"/>
      <c r="C256" s="85"/>
      <c r="D256" s="85"/>
      <c r="E256" s="85"/>
      <c r="F256" s="85"/>
      <c r="G256" s="85"/>
      <c r="H256" s="85"/>
      <c r="I256" s="85"/>
      <c r="J256" s="85"/>
    </row>
    <row r="257" spans="1:10" x14ac:dyDescent="0.25">
      <c r="A257" s="85"/>
      <c r="B257" s="85"/>
      <c r="C257" s="85"/>
      <c r="D257" s="85"/>
      <c r="E257" s="85"/>
      <c r="F257" s="85"/>
      <c r="G257" s="85"/>
      <c r="H257" s="85"/>
      <c r="I257" s="85"/>
      <c r="J257" s="85"/>
    </row>
    <row r="258" spans="1:10" x14ac:dyDescent="0.25">
      <c r="A258" s="85"/>
      <c r="B258" s="85"/>
      <c r="C258" s="85"/>
      <c r="D258" s="85"/>
      <c r="E258" s="85"/>
      <c r="F258" s="85"/>
      <c r="G258" s="85"/>
      <c r="H258" s="85"/>
      <c r="I258" s="85"/>
      <c r="J258" s="85"/>
    </row>
    <row r="259" spans="1:10" x14ac:dyDescent="0.25">
      <c r="A259" s="85"/>
      <c r="B259" s="85"/>
      <c r="C259" s="85"/>
      <c r="D259" s="85"/>
      <c r="E259" s="85"/>
      <c r="F259" s="85"/>
      <c r="G259" s="85"/>
      <c r="H259" s="85"/>
      <c r="I259" s="85"/>
      <c r="J259" s="85"/>
    </row>
    <row r="260" spans="1:10" x14ac:dyDescent="0.25">
      <c r="A260" s="85"/>
      <c r="B260" s="85"/>
      <c r="C260" s="85"/>
      <c r="D260" s="85"/>
      <c r="E260" s="85"/>
      <c r="F260" s="85"/>
      <c r="G260" s="85"/>
      <c r="H260" s="85"/>
      <c r="I260" s="85"/>
      <c r="J260" s="85"/>
    </row>
    <row r="261" spans="1:10" x14ac:dyDescent="0.25">
      <c r="A261" s="85"/>
      <c r="B261" s="85"/>
      <c r="C261" s="85"/>
      <c r="D261" s="85"/>
      <c r="E261" s="85"/>
      <c r="F261" s="85"/>
      <c r="G261" s="85"/>
      <c r="H261" s="85"/>
      <c r="I261" s="85"/>
      <c r="J261" s="85"/>
    </row>
    <row r="262" spans="1:10" x14ac:dyDescent="0.25">
      <c r="A262" s="85"/>
      <c r="B262" s="85"/>
      <c r="C262" s="85"/>
      <c r="D262" s="85"/>
      <c r="E262" s="85"/>
      <c r="F262" s="85"/>
      <c r="G262" s="85"/>
      <c r="H262" s="85"/>
      <c r="I262" s="85"/>
      <c r="J262" s="85"/>
    </row>
    <row r="263" spans="1:10" x14ac:dyDescent="0.25">
      <c r="A263" s="85"/>
      <c r="B263" s="85"/>
      <c r="C263" s="85"/>
      <c r="D263" s="85"/>
      <c r="E263" s="85"/>
      <c r="F263" s="85"/>
      <c r="G263" s="85"/>
      <c r="H263" s="85"/>
      <c r="I263" s="85"/>
      <c r="J263" s="85"/>
    </row>
    <row r="264" spans="1:10" x14ac:dyDescent="0.25">
      <c r="A264" s="85"/>
      <c r="B264" s="85"/>
      <c r="C264" s="85"/>
      <c r="D264" s="85"/>
      <c r="E264" s="85"/>
      <c r="F264" s="85"/>
      <c r="G264" s="85"/>
      <c r="H264" s="85"/>
      <c r="I264" s="85"/>
      <c r="J264" s="85"/>
    </row>
    <row r="265" spans="1:10" x14ac:dyDescent="0.25">
      <c r="A265" s="85"/>
      <c r="B265" s="85"/>
      <c r="C265" s="85"/>
      <c r="D265" s="85"/>
      <c r="E265" s="85"/>
      <c r="F265" s="85"/>
      <c r="G265" s="85"/>
      <c r="H265" s="85"/>
      <c r="I265" s="85"/>
      <c r="J265" s="85"/>
    </row>
    <row r="266" spans="1:10" x14ac:dyDescent="0.25">
      <c r="A266" s="85"/>
      <c r="B266" s="85"/>
      <c r="C266" s="85"/>
      <c r="D266" s="85"/>
      <c r="E266" s="85"/>
      <c r="F266" s="85"/>
      <c r="G266" s="85"/>
      <c r="H266" s="85"/>
      <c r="I266" s="85"/>
      <c r="J266" s="85"/>
    </row>
    <row r="267" spans="1:10" x14ac:dyDescent="0.25">
      <c r="A267" s="85"/>
      <c r="B267" s="85"/>
      <c r="C267" s="85"/>
      <c r="D267" s="85"/>
      <c r="E267" s="85"/>
      <c r="F267" s="85"/>
      <c r="G267" s="85"/>
      <c r="H267" s="85"/>
      <c r="I267" s="85"/>
      <c r="J267" s="85"/>
    </row>
    <row r="268" spans="1:10" x14ac:dyDescent="0.25">
      <c r="A268" s="85"/>
      <c r="B268" s="85"/>
      <c r="C268" s="85"/>
      <c r="D268" s="85"/>
      <c r="E268" s="85"/>
      <c r="F268" s="85"/>
      <c r="G268" s="85"/>
      <c r="H268" s="85"/>
      <c r="I268" s="85"/>
      <c r="J268" s="85"/>
    </row>
    <row r="269" spans="1:10" x14ac:dyDescent="0.25">
      <c r="A269" s="85"/>
      <c r="B269" s="85"/>
      <c r="C269" s="85"/>
      <c r="D269" s="85"/>
      <c r="E269" s="85"/>
      <c r="F269" s="85"/>
      <c r="G269" s="85"/>
      <c r="H269" s="85"/>
      <c r="I269" s="85"/>
      <c r="J269" s="85"/>
    </row>
    <row r="270" spans="1:10" x14ac:dyDescent="0.25">
      <c r="A270" s="85"/>
      <c r="B270" s="85"/>
      <c r="C270" s="85"/>
      <c r="D270" s="85"/>
      <c r="E270" s="85"/>
      <c r="F270" s="85"/>
      <c r="G270" s="85"/>
      <c r="H270" s="85"/>
      <c r="I270" s="85"/>
      <c r="J270" s="85"/>
    </row>
    <row r="271" spans="1:10" x14ac:dyDescent="0.25">
      <c r="A271" s="85"/>
      <c r="B271" s="85"/>
      <c r="C271" s="85"/>
      <c r="D271" s="85"/>
      <c r="E271" s="85"/>
      <c r="F271" s="85"/>
      <c r="G271" s="85"/>
      <c r="H271" s="85"/>
      <c r="I271" s="85"/>
      <c r="J271" s="85"/>
    </row>
    <row r="272" spans="1:10" x14ac:dyDescent="0.25">
      <c r="A272" s="85"/>
      <c r="B272" s="85"/>
      <c r="C272" s="85"/>
      <c r="D272" s="85"/>
      <c r="E272" s="85"/>
      <c r="F272" s="85"/>
      <c r="G272" s="85"/>
      <c r="H272" s="85"/>
      <c r="I272" s="85"/>
      <c r="J272" s="85"/>
    </row>
    <row r="273" spans="1:10" x14ac:dyDescent="0.25">
      <c r="A273" s="85"/>
      <c r="B273" s="85"/>
      <c r="C273" s="85"/>
      <c r="D273" s="85"/>
      <c r="E273" s="85"/>
      <c r="F273" s="85"/>
      <c r="G273" s="85"/>
      <c r="H273" s="85"/>
      <c r="I273" s="85"/>
      <c r="J273" s="85"/>
    </row>
    <row r="274" spans="1:10" x14ac:dyDescent="0.25">
      <c r="A274" s="85"/>
      <c r="B274" s="85"/>
      <c r="C274" s="85"/>
      <c r="D274" s="85"/>
      <c r="E274" s="85"/>
      <c r="F274" s="85"/>
      <c r="G274" s="85"/>
      <c r="H274" s="85"/>
      <c r="I274" s="85"/>
      <c r="J274" s="85"/>
    </row>
    <row r="275" spans="1:10" x14ac:dyDescent="0.25">
      <c r="A275" s="85"/>
      <c r="B275" s="85"/>
      <c r="C275" s="85"/>
      <c r="D275" s="85"/>
      <c r="E275" s="85"/>
      <c r="F275" s="85"/>
      <c r="G275" s="85"/>
      <c r="H275" s="85"/>
      <c r="I275" s="85"/>
      <c r="J275" s="85"/>
    </row>
    <row r="276" spans="1:10" x14ac:dyDescent="0.25">
      <c r="A276" s="85"/>
      <c r="B276" s="85"/>
      <c r="C276" s="85"/>
      <c r="D276" s="85"/>
      <c r="E276" s="85"/>
      <c r="F276" s="85"/>
      <c r="G276" s="85"/>
      <c r="H276" s="85"/>
      <c r="I276" s="85"/>
      <c r="J276" s="85"/>
    </row>
    <row r="277" spans="1:10" x14ac:dyDescent="0.25">
      <c r="A277" s="85"/>
      <c r="B277" s="85"/>
      <c r="C277" s="85"/>
      <c r="D277" s="85"/>
      <c r="E277" s="85"/>
      <c r="F277" s="85"/>
      <c r="G277" s="85"/>
      <c r="H277" s="85"/>
      <c r="I277" s="85"/>
      <c r="J277" s="85"/>
    </row>
    <row r="278" spans="1:10" x14ac:dyDescent="0.25">
      <c r="A278" s="85"/>
      <c r="B278" s="85"/>
      <c r="C278" s="85"/>
      <c r="D278" s="85"/>
      <c r="E278" s="85"/>
      <c r="F278" s="85"/>
      <c r="G278" s="85"/>
      <c r="H278" s="85"/>
      <c r="I278" s="85"/>
      <c r="J278" s="85"/>
    </row>
    <row r="279" spans="1:10" x14ac:dyDescent="0.25">
      <c r="A279" s="85"/>
      <c r="B279" s="85"/>
      <c r="C279" s="85"/>
      <c r="D279" s="85"/>
      <c r="E279" s="85"/>
      <c r="F279" s="85"/>
      <c r="G279" s="85"/>
      <c r="H279" s="85"/>
      <c r="I279" s="85"/>
      <c r="J279" s="8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/>
  </sheetViews>
  <sheetFormatPr defaultRowHeight="15" x14ac:dyDescent="0.25"/>
  <sheetData>
    <row r="1" spans="1:14" ht="135" x14ac:dyDescent="0.25">
      <c r="K1" s="554" t="s">
        <v>344</v>
      </c>
      <c r="L1" s="554"/>
      <c r="M1" s="554"/>
      <c r="N1" s="554"/>
    </row>
    <row r="2" spans="1:14" ht="63" x14ac:dyDescent="0.25">
      <c r="K2" s="555" t="s">
        <v>457</v>
      </c>
      <c r="L2" s="555"/>
      <c r="M2" s="555"/>
      <c r="N2" s="555"/>
    </row>
    <row r="3" spans="1:14" ht="45" x14ac:dyDescent="0.25">
      <c r="K3" s="404" t="s">
        <v>321</v>
      </c>
      <c r="L3" s="404"/>
      <c r="M3" s="404"/>
      <c r="N3" s="404"/>
    </row>
    <row r="5" spans="1:14" ht="409.5" x14ac:dyDescent="0.25">
      <c r="B5" s="540" t="s">
        <v>452</v>
      </c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</row>
    <row r="6" spans="1:14" ht="18.75" x14ac:dyDescent="0.25">
      <c r="B6" s="556"/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</row>
    <row r="9" spans="1:14" ht="267.75" x14ac:dyDescent="0.25">
      <c r="A9" s="403" t="s">
        <v>319</v>
      </c>
      <c r="B9" s="403"/>
      <c r="C9" s="403"/>
      <c r="D9" s="442"/>
      <c r="E9" s="557" t="s">
        <v>453</v>
      </c>
      <c r="F9" s="558"/>
      <c r="G9" s="558"/>
      <c r="H9" s="558"/>
      <c r="I9" s="558"/>
      <c r="J9" s="558"/>
      <c r="K9" s="558"/>
      <c r="L9" s="558"/>
      <c r="M9" s="558"/>
      <c r="N9" s="558"/>
    </row>
    <row r="10" spans="1:14" x14ac:dyDescent="0.25"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1:14" ht="236.25" x14ac:dyDescent="0.25">
      <c r="A11" s="401" t="s">
        <v>343</v>
      </c>
      <c r="B11" s="401"/>
      <c r="C11" s="401"/>
      <c r="D11" s="442"/>
      <c r="E11" s="557" t="s">
        <v>375</v>
      </c>
      <c r="F11" s="558"/>
      <c r="G11" s="558"/>
      <c r="H11" s="558"/>
      <c r="I11" s="558"/>
      <c r="J11" s="558"/>
      <c r="K11" s="558"/>
      <c r="L11" s="558"/>
      <c r="M11" s="558"/>
      <c r="N11" s="558"/>
    </row>
    <row r="12" spans="1:14" x14ac:dyDescent="0.25"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</row>
    <row r="13" spans="1:14" ht="126" x14ac:dyDescent="0.25">
      <c r="A13" s="565" t="s">
        <v>342</v>
      </c>
      <c r="B13" s="542"/>
      <c r="C13" s="542"/>
      <c r="D13" s="542"/>
      <c r="E13" s="542"/>
      <c r="F13" s="542"/>
      <c r="G13" s="542"/>
      <c r="H13" s="542"/>
      <c r="I13" s="542"/>
      <c r="J13" s="564"/>
      <c r="K13" s="564"/>
      <c r="L13" s="564"/>
      <c r="M13" s="564"/>
      <c r="N13" s="564"/>
    </row>
    <row r="14" spans="1:14" ht="15.75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</row>
    <row r="15" spans="1:14" ht="141.75" x14ac:dyDescent="0.25">
      <c r="A15" s="512" t="s">
        <v>341</v>
      </c>
      <c r="B15" s="564"/>
      <c r="C15" s="564"/>
      <c r="D15" s="564"/>
      <c r="E15" s="564"/>
      <c r="F15" s="564"/>
      <c r="G15" s="564"/>
      <c r="H15" s="564"/>
      <c r="I15" s="564"/>
      <c r="J15" s="564"/>
      <c r="K15" s="564"/>
      <c r="L15" s="564"/>
      <c r="M15" s="564"/>
      <c r="N15" s="564"/>
    </row>
    <row r="17" spans="1:14" ht="15.75" x14ac:dyDescent="0.25">
      <c r="B17" s="30" t="s">
        <v>198</v>
      </c>
      <c r="C17" s="566" t="s">
        <v>60</v>
      </c>
      <c r="D17" s="567"/>
      <c r="E17" s="567"/>
      <c r="F17" s="567"/>
      <c r="G17" s="567"/>
      <c r="H17" s="567"/>
      <c r="I17" s="567"/>
      <c r="J17" s="564"/>
      <c r="K17" s="564"/>
      <c r="L17" s="564"/>
      <c r="M17" s="564"/>
      <c r="N17" s="564"/>
    </row>
    <row r="19" spans="1:14" ht="60" x14ac:dyDescent="0.25">
      <c r="A19" s="537" t="s">
        <v>200</v>
      </c>
      <c r="B19" s="553"/>
      <c r="C19" s="553"/>
      <c r="D19" s="553"/>
      <c r="E19" s="553"/>
      <c r="F19" s="553"/>
      <c r="G19" s="553"/>
      <c r="H19" s="553"/>
      <c r="I19" s="553"/>
      <c r="J19" s="553"/>
      <c r="K19" s="553"/>
      <c r="L19" s="553"/>
      <c r="M19" s="223" t="s">
        <v>273</v>
      </c>
      <c r="N19" s="223" t="s">
        <v>274</v>
      </c>
    </row>
    <row r="20" spans="1:14" ht="120" x14ac:dyDescent="0.25">
      <c r="A20" s="537" t="s">
        <v>201</v>
      </c>
      <c r="B20" s="559" t="s">
        <v>322</v>
      </c>
      <c r="C20" s="454"/>
      <c r="D20" s="537" t="s">
        <v>323</v>
      </c>
      <c r="E20" s="537" t="s">
        <v>328</v>
      </c>
      <c r="F20" s="537"/>
      <c r="G20" s="537"/>
      <c r="H20" s="537"/>
      <c r="I20" s="537" t="s">
        <v>329</v>
      </c>
      <c r="J20" s="537" t="s">
        <v>330</v>
      </c>
      <c r="K20" s="537" t="s">
        <v>331</v>
      </c>
      <c r="L20" s="537" t="s">
        <v>345</v>
      </c>
      <c r="M20" s="537" t="s">
        <v>332</v>
      </c>
      <c r="N20" s="537" t="s">
        <v>332</v>
      </c>
    </row>
    <row r="21" spans="1:14" ht="30" x14ac:dyDescent="0.25">
      <c r="A21" s="537"/>
      <c r="B21" s="560"/>
      <c r="C21" s="561"/>
      <c r="D21" s="537"/>
      <c r="E21" s="537" t="s">
        <v>324</v>
      </c>
      <c r="F21" s="537" t="s">
        <v>32</v>
      </c>
      <c r="G21" s="537"/>
      <c r="H21" s="537"/>
      <c r="I21" s="537"/>
      <c r="J21" s="537"/>
      <c r="K21" s="537"/>
      <c r="L21" s="537"/>
      <c r="M21" s="537"/>
      <c r="N21" s="537"/>
    </row>
    <row r="22" spans="1:14" ht="120" x14ac:dyDescent="0.25">
      <c r="A22" s="537"/>
      <c r="B22" s="455"/>
      <c r="C22" s="456"/>
      <c r="D22" s="537"/>
      <c r="E22" s="537"/>
      <c r="F22" s="223" t="s">
        <v>325</v>
      </c>
      <c r="G22" s="224" t="s">
        <v>326</v>
      </c>
      <c r="H22" s="223" t="s">
        <v>327</v>
      </c>
      <c r="I22" s="537"/>
      <c r="J22" s="537"/>
      <c r="K22" s="537"/>
      <c r="L22" s="537"/>
      <c r="M22" s="537"/>
      <c r="N22" s="537"/>
    </row>
    <row r="23" spans="1:14" x14ac:dyDescent="0.25">
      <c r="A23" s="54">
        <v>1</v>
      </c>
      <c r="B23" s="570" t="s">
        <v>1</v>
      </c>
      <c r="C23" s="571"/>
      <c r="D23" s="11" t="s">
        <v>2</v>
      </c>
      <c r="E23" s="11" t="s">
        <v>124</v>
      </c>
      <c r="F23" s="11" t="s">
        <v>3</v>
      </c>
      <c r="G23" s="226" t="s">
        <v>4</v>
      </c>
      <c r="H23" s="11" t="s">
        <v>5</v>
      </c>
      <c r="I23" s="11" t="s">
        <v>6</v>
      </c>
      <c r="J23" s="11" t="s">
        <v>264</v>
      </c>
      <c r="K23" s="57">
        <v>10</v>
      </c>
      <c r="L23" s="57">
        <v>11</v>
      </c>
      <c r="M23" s="57">
        <v>12</v>
      </c>
      <c r="N23" s="57">
        <v>13</v>
      </c>
    </row>
    <row r="24" spans="1:14" ht="38.25" x14ac:dyDescent="0.25">
      <c r="A24" s="225" t="s">
        <v>347</v>
      </c>
      <c r="B24" s="568" t="s">
        <v>191</v>
      </c>
      <c r="C24" s="569"/>
      <c r="D24" s="299">
        <v>1.5</v>
      </c>
      <c r="E24" s="299">
        <f>F24+H24</f>
        <v>29922</v>
      </c>
      <c r="F24" s="299">
        <v>18380</v>
      </c>
      <c r="G24" s="300"/>
      <c r="H24" s="301">
        <v>11542</v>
      </c>
      <c r="I24" s="301"/>
      <c r="J24" s="301"/>
      <c r="K24" s="301">
        <v>12</v>
      </c>
      <c r="L24" s="301">
        <f>D24*E24*K24</f>
        <v>538596</v>
      </c>
      <c r="M24" s="109"/>
      <c r="N24" s="109"/>
    </row>
    <row r="25" spans="1:14" ht="38.25" x14ac:dyDescent="0.25">
      <c r="A25" s="225" t="s">
        <v>348</v>
      </c>
      <c r="B25" s="568" t="s">
        <v>192</v>
      </c>
      <c r="C25" s="569"/>
      <c r="D25" s="299">
        <v>12.56</v>
      </c>
      <c r="E25" s="299">
        <f>F25+H25</f>
        <v>26380</v>
      </c>
      <c r="F25" s="299">
        <v>14260</v>
      </c>
      <c r="G25" s="300"/>
      <c r="H25" s="301">
        <v>12120</v>
      </c>
      <c r="I25" s="301"/>
      <c r="J25" s="301"/>
      <c r="K25" s="301">
        <v>12</v>
      </c>
      <c r="L25" s="301">
        <f t="shared" ref="L25:L27" si="0">D25*E25*K25</f>
        <v>3975993.5999999996</v>
      </c>
      <c r="M25" s="109"/>
      <c r="N25" s="109"/>
    </row>
    <row r="26" spans="1:14" ht="51" x14ac:dyDescent="0.25">
      <c r="A26" s="225" t="s">
        <v>349</v>
      </c>
      <c r="B26" s="568" t="s">
        <v>193</v>
      </c>
      <c r="C26" s="569"/>
      <c r="D26" s="299">
        <v>1.6</v>
      </c>
      <c r="E26" s="299">
        <f>F26+H26</f>
        <v>11381</v>
      </c>
      <c r="F26" s="299">
        <v>7360</v>
      </c>
      <c r="G26" s="300"/>
      <c r="H26" s="301">
        <v>4021</v>
      </c>
      <c r="I26" s="301"/>
      <c r="J26" s="301"/>
      <c r="K26" s="301">
        <v>12</v>
      </c>
      <c r="L26" s="301">
        <f t="shared" si="0"/>
        <v>218515.20000000001</v>
      </c>
      <c r="M26" s="109"/>
      <c r="N26" s="109"/>
    </row>
    <row r="27" spans="1:14" ht="15.75" x14ac:dyDescent="0.25">
      <c r="A27" s="225" t="s">
        <v>350</v>
      </c>
      <c r="B27" s="568" t="s">
        <v>194</v>
      </c>
      <c r="C27" s="569"/>
      <c r="D27" s="299">
        <v>13</v>
      </c>
      <c r="E27" s="299">
        <f>F27+H27</f>
        <v>9591.6</v>
      </c>
      <c r="F27" s="299">
        <v>6540.6</v>
      </c>
      <c r="G27" s="300"/>
      <c r="H27" s="301">
        <v>3051</v>
      </c>
      <c r="I27" s="301"/>
      <c r="J27" s="301"/>
      <c r="K27" s="301">
        <v>12</v>
      </c>
      <c r="L27" s="301">
        <f t="shared" si="0"/>
        <v>1496289.6</v>
      </c>
      <c r="M27" s="109"/>
      <c r="N27" s="109"/>
    </row>
    <row r="28" spans="1:14" ht="38.25" x14ac:dyDescent="0.25">
      <c r="A28" s="225" t="s">
        <v>351</v>
      </c>
      <c r="B28" s="568" t="s">
        <v>195</v>
      </c>
      <c r="C28" s="569"/>
      <c r="D28" s="301"/>
      <c r="E28" s="301"/>
      <c r="F28" s="301"/>
      <c r="G28" s="300"/>
      <c r="H28" s="301"/>
      <c r="I28" s="301"/>
      <c r="J28" s="301"/>
      <c r="K28" s="301"/>
      <c r="L28" s="301">
        <f>464977.4-245732.57</f>
        <v>219244.83000000002</v>
      </c>
      <c r="M28" s="109"/>
      <c r="N28" s="109"/>
    </row>
    <row r="29" spans="1:14" ht="15.75" x14ac:dyDescent="0.25">
      <c r="A29" s="37"/>
      <c r="B29" s="562" t="s">
        <v>196</v>
      </c>
      <c r="C29" s="563"/>
      <c r="D29" s="259" t="s">
        <v>9</v>
      </c>
      <c r="E29" s="260" t="s">
        <v>9</v>
      </c>
      <c r="F29" s="260" t="s">
        <v>9</v>
      </c>
      <c r="G29" s="261" t="s">
        <v>9</v>
      </c>
      <c r="H29" s="260" t="s">
        <v>9</v>
      </c>
      <c r="I29" s="260" t="s">
        <v>9</v>
      </c>
      <c r="J29" s="262" t="s">
        <v>9</v>
      </c>
      <c r="K29" s="262" t="s">
        <v>9</v>
      </c>
      <c r="L29" s="53">
        <f>SUM(L24:L28)</f>
        <v>6448639.2300000004</v>
      </c>
      <c r="M29" s="256">
        <v>6417661.6399999997</v>
      </c>
      <c r="N29" s="256">
        <v>5839170.0899999999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8"/>
  <sheetViews>
    <sheetView tabSelected="1" workbookViewId="0"/>
  </sheetViews>
  <sheetFormatPr defaultRowHeight="15" x14ac:dyDescent="0.25"/>
  <sheetData>
    <row r="1" spans="1:10" ht="220.5" x14ac:dyDescent="0.25">
      <c r="A1" s="512" t="s">
        <v>197</v>
      </c>
      <c r="B1" s="564"/>
      <c r="C1" s="564"/>
      <c r="D1" s="564"/>
      <c r="E1" s="564"/>
      <c r="F1" s="564"/>
      <c r="G1" s="564"/>
      <c r="H1" s="564"/>
      <c r="I1" s="564"/>
      <c r="J1" s="564"/>
    </row>
    <row r="3" spans="1:10" ht="15.75" x14ac:dyDescent="0.25">
      <c r="B3" s="30" t="s">
        <v>198</v>
      </c>
      <c r="C3" s="627" t="s">
        <v>199</v>
      </c>
      <c r="D3" s="644"/>
      <c r="E3" s="644"/>
      <c r="F3" s="644"/>
      <c r="G3" s="644"/>
      <c r="H3" s="644"/>
      <c r="I3" s="644"/>
      <c r="J3" s="644"/>
    </row>
    <row r="5" spans="1:10" ht="60" x14ac:dyDescent="0.25">
      <c r="A5" s="585" t="s">
        <v>200</v>
      </c>
      <c r="B5" s="584"/>
      <c r="C5" s="584"/>
      <c r="D5" s="584"/>
      <c r="E5" s="584"/>
      <c r="F5" s="584"/>
      <c r="G5" s="584"/>
      <c r="H5" s="458"/>
      <c r="I5" s="241" t="s">
        <v>273</v>
      </c>
      <c r="J5" s="241" t="s">
        <v>274</v>
      </c>
    </row>
    <row r="6" spans="1:10" ht="120" x14ac:dyDescent="0.25">
      <c r="A6" s="241" t="s">
        <v>201</v>
      </c>
      <c r="B6" s="457" t="s">
        <v>202</v>
      </c>
      <c r="C6" s="584"/>
      <c r="D6" s="458"/>
      <c r="E6" s="47" t="s">
        <v>203</v>
      </c>
      <c r="F6" s="47" t="s">
        <v>204</v>
      </c>
      <c r="G6" s="47" t="s">
        <v>205</v>
      </c>
      <c r="H6" s="47" t="s">
        <v>206</v>
      </c>
      <c r="I6" s="47" t="s">
        <v>206</v>
      </c>
      <c r="J6" s="47" t="s">
        <v>206</v>
      </c>
    </row>
    <row r="7" spans="1:10" x14ac:dyDescent="0.25">
      <c r="A7" s="54">
        <v>1</v>
      </c>
      <c r="B7" s="570" t="s">
        <v>1</v>
      </c>
      <c r="C7" s="572"/>
      <c r="D7" s="571"/>
      <c r="E7" s="246" t="s">
        <v>2</v>
      </c>
      <c r="F7" s="246" t="s">
        <v>124</v>
      </c>
      <c r="G7" s="246" t="s">
        <v>3</v>
      </c>
      <c r="H7" s="246" t="s">
        <v>4</v>
      </c>
      <c r="I7" s="246" t="s">
        <v>5</v>
      </c>
      <c r="J7" s="133" t="s">
        <v>6</v>
      </c>
    </row>
    <row r="8" spans="1:10" ht="15.75" x14ac:dyDescent="0.25">
      <c r="A8" s="168" t="s">
        <v>347</v>
      </c>
      <c r="B8" s="678"/>
      <c r="C8" s="679"/>
      <c r="D8" s="680"/>
      <c r="E8" s="227"/>
      <c r="F8" s="227"/>
      <c r="G8" s="110"/>
      <c r="H8" s="110"/>
      <c r="I8" s="110"/>
      <c r="J8" s="110"/>
    </row>
    <row r="9" spans="1:10" ht="15.75" x14ac:dyDescent="0.25">
      <c r="A9" s="168" t="s">
        <v>348</v>
      </c>
      <c r="B9" s="600"/>
      <c r="C9" s="601"/>
      <c r="D9" s="508"/>
      <c r="E9" s="227"/>
      <c r="F9" s="227"/>
      <c r="G9" s="110"/>
      <c r="H9" s="110"/>
      <c r="I9" s="110"/>
      <c r="J9" s="110"/>
    </row>
    <row r="10" spans="1:10" ht="15.75" x14ac:dyDescent="0.25">
      <c r="A10" s="170"/>
      <c r="B10" s="578" t="s">
        <v>196</v>
      </c>
      <c r="C10" s="618"/>
      <c r="D10" s="580"/>
      <c r="E10" s="165" t="s">
        <v>9</v>
      </c>
      <c r="F10" s="165" t="s">
        <v>9</v>
      </c>
      <c r="G10" s="165" t="s">
        <v>9</v>
      </c>
      <c r="H10" s="137">
        <f>SUM(H8:H9)</f>
        <v>0</v>
      </c>
      <c r="I10" s="233"/>
      <c r="J10" s="233"/>
    </row>
    <row r="12" spans="1:10" ht="189" x14ac:dyDescent="0.25">
      <c r="A12" s="512" t="s">
        <v>207</v>
      </c>
      <c r="B12" s="564"/>
      <c r="C12" s="564"/>
      <c r="D12" s="564"/>
      <c r="E12" s="564"/>
      <c r="F12" s="564"/>
      <c r="G12" s="564"/>
      <c r="H12" s="564"/>
      <c r="I12" s="564"/>
      <c r="J12" s="564"/>
    </row>
    <row r="13" spans="1:10" ht="15.75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45"/>
    </row>
    <row r="14" spans="1:10" ht="15.75" x14ac:dyDescent="0.25">
      <c r="A14" s="45"/>
      <c r="B14" s="30" t="s">
        <v>198</v>
      </c>
      <c r="C14" s="582" t="s">
        <v>208</v>
      </c>
      <c r="D14" s="644"/>
      <c r="E14" s="644"/>
      <c r="F14" s="644"/>
      <c r="G14" s="644"/>
      <c r="H14" s="644"/>
      <c r="I14" s="644"/>
      <c r="J14" s="644"/>
    </row>
    <row r="16" spans="1:10" ht="60" x14ac:dyDescent="0.25">
      <c r="A16" s="585" t="s">
        <v>200</v>
      </c>
      <c r="B16" s="584"/>
      <c r="C16" s="584"/>
      <c r="D16" s="584"/>
      <c r="E16" s="584"/>
      <c r="F16" s="584"/>
      <c r="G16" s="584"/>
      <c r="H16" s="458"/>
      <c r="I16" s="241" t="s">
        <v>273</v>
      </c>
      <c r="J16" s="241" t="s">
        <v>274</v>
      </c>
    </row>
    <row r="17" spans="1:10" ht="105" x14ac:dyDescent="0.25">
      <c r="A17" s="241" t="s">
        <v>201</v>
      </c>
      <c r="B17" s="457" t="s">
        <v>202</v>
      </c>
      <c r="C17" s="584"/>
      <c r="D17" s="458"/>
      <c r="E17" s="47" t="s">
        <v>209</v>
      </c>
      <c r="F17" s="47" t="s">
        <v>210</v>
      </c>
      <c r="G17" s="47" t="s">
        <v>211</v>
      </c>
      <c r="H17" s="47" t="s">
        <v>206</v>
      </c>
      <c r="I17" s="47" t="s">
        <v>206</v>
      </c>
      <c r="J17" s="47" t="s">
        <v>206</v>
      </c>
    </row>
    <row r="18" spans="1:10" x14ac:dyDescent="0.25">
      <c r="A18" s="54">
        <v>1</v>
      </c>
      <c r="B18" s="570" t="s">
        <v>1</v>
      </c>
      <c r="C18" s="572"/>
      <c r="D18" s="571"/>
      <c r="E18" s="246" t="s">
        <v>2</v>
      </c>
      <c r="F18" s="246" t="s">
        <v>124</v>
      </c>
      <c r="G18" s="246" t="s">
        <v>3</v>
      </c>
      <c r="H18" s="246" t="s">
        <v>4</v>
      </c>
      <c r="I18" s="246" t="s">
        <v>5</v>
      </c>
      <c r="J18" s="133" t="s">
        <v>6</v>
      </c>
    </row>
    <row r="19" spans="1:10" ht="15.75" x14ac:dyDescent="0.25">
      <c r="A19" s="168" t="s">
        <v>347</v>
      </c>
      <c r="B19" s="612" t="s">
        <v>446</v>
      </c>
      <c r="C19" s="613"/>
      <c r="D19" s="614"/>
      <c r="E19" s="227"/>
      <c r="F19" s="227"/>
      <c r="G19" s="110"/>
      <c r="H19" s="110"/>
      <c r="I19" s="110"/>
      <c r="J19" s="110"/>
    </row>
    <row r="20" spans="1:10" ht="15.75" x14ac:dyDescent="0.25">
      <c r="A20" s="168" t="s">
        <v>348</v>
      </c>
      <c r="B20" s="615"/>
      <c r="C20" s="616"/>
      <c r="D20" s="617"/>
      <c r="E20" s="227"/>
      <c r="F20" s="227"/>
      <c r="G20" s="110"/>
      <c r="H20" s="110"/>
      <c r="I20" s="110"/>
      <c r="J20" s="110"/>
    </row>
    <row r="21" spans="1:10" ht="15.75" x14ac:dyDescent="0.25">
      <c r="A21" s="170"/>
      <c r="B21" s="578" t="s">
        <v>196</v>
      </c>
      <c r="C21" s="618"/>
      <c r="D21" s="580"/>
      <c r="E21" s="165" t="s">
        <v>9</v>
      </c>
      <c r="F21" s="165" t="s">
        <v>9</v>
      </c>
      <c r="G21" s="165" t="s">
        <v>9</v>
      </c>
      <c r="H21" s="137">
        <f>SUM(H19:H20)</f>
        <v>0</v>
      </c>
      <c r="I21" s="233"/>
      <c r="J21" s="233"/>
    </row>
    <row r="23" spans="1:10" ht="409.5" x14ac:dyDescent="0.25">
      <c r="A23" s="643" t="s">
        <v>212</v>
      </c>
      <c r="B23" s="564"/>
      <c r="C23" s="564"/>
      <c r="D23" s="564"/>
      <c r="E23" s="564"/>
      <c r="F23" s="564"/>
      <c r="G23" s="564"/>
      <c r="H23" s="564"/>
      <c r="I23" s="564"/>
      <c r="J23" s="564"/>
    </row>
    <row r="25" spans="1:10" ht="15.75" x14ac:dyDescent="0.25">
      <c r="B25" s="30" t="s">
        <v>198</v>
      </c>
      <c r="C25" s="627" t="s">
        <v>213</v>
      </c>
      <c r="D25" s="644"/>
      <c r="E25" s="644"/>
      <c r="F25" s="644"/>
      <c r="G25" s="644"/>
      <c r="H25" s="644"/>
      <c r="I25" s="644"/>
      <c r="J25" s="644"/>
    </row>
    <row r="27" spans="1:10" ht="60" x14ac:dyDescent="0.25">
      <c r="A27" s="585" t="s">
        <v>200</v>
      </c>
      <c r="B27" s="584"/>
      <c r="C27" s="584"/>
      <c r="D27" s="584"/>
      <c r="E27" s="584"/>
      <c r="F27" s="584"/>
      <c r="G27" s="458"/>
      <c r="H27" s="240"/>
      <c r="I27" s="241" t="s">
        <v>273</v>
      </c>
      <c r="J27" s="241" t="s">
        <v>274</v>
      </c>
    </row>
    <row r="28" spans="1:10" ht="135" x14ac:dyDescent="0.25">
      <c r="A28" s="241" t="s">
        <v>201</v>
      </c>
      <c r="B28" s="457" t="s">
        <v>214</v>
      </c>
      <c r="C28" s="584"/>
      <c r="D28" s="584"/>
      <c r="E28" s="584"/>
      <c r="F28" s="458"/>
      <c r="G28" s="47" t="s">
        <v>215</v>
      </c>
      <c r="H28" s="138" t="s">
        <v>216</v>
      </c>
      <c r="I28" s="138" t="s">
        <v>216</v>
      </c>
      <c r="J28" s="138" t="s">
        <v>216</v>
      </c>
    </row>
    <row r="29" spans="1:10" x14ac:dyDescent="0.25">
      <c r="A29" s="139">
        <v>1</v>
      </c>
      <c r="B29" s="648" t="s">
        <v>1</v>
      </c>
      <c r="C29" s="584"/>
      <c r="D29" s="584"/>
      <c r="E29" s="584"/>
      <c r="F29" s="458"/>
      <c r="G29" s="3" t="s">
        <v>2</v>
      </c>
      <c r="H29" s="3" t="s">
        <v>124</v>
      </c>
      <c r="I29" s="250">
        <v>5</v>
      </c>
      <c r="J29" s="250">
        <v>6</v>
      </c>
    </row>
    <row r="30" spans="1:10" ht="121.5" x14ac:dyDescent="0.25">
      <c r="A30" s="645">
        <v>1</v>
      </c>
      <c r="B30" s="633" t="s">
        <v>217</v>
      </c>
      <c r="C30" s="634"/>
      <c r="D30" s="635"/>
      <c r="E30" s="635"/>
      <c r="F30" s="636"/>
      <c r="G30" s="142"/>
      <c r="H30" s="29"/>
      <c r="I30" s="29"/>
      <c r="J30" s="29"/>
    </row>
    <row r="31" spans="1:10" ht="27" x14ac:dyDescent="0.25">
      <c r="A31" s="646"/>
      <c r="B31" s="633" t="s">
        <v>32</v>
      </c>
      <c r="C31" s="634"/>
      <c r="D31" s="635"/>
      <c r="E31" s="635"/>
      <c r="F31" s="636"/>
      <c r="G31" s="209"/>
      <c r="H31" s="142"/>
      <c r="I31" s="29"/>
      <c r="J31" s="29"/>
    </row>
    <row r="32" spans="1:10" ht="27" x14ac:dyDescent="0.25">
      <c r="A32" s="249" t="s">
        <v>128</v>
      </c>
      <c r="B32" s="633" t="s">
        <v>218</v>
      </c>
      <c r="C32" s="649"/>
      <c r="D32" s="641"/>
      <c r="E32" s="641"/>
      <c r="F32" s="642"/>
      <c r="G32" s="29">
        <f>'МЗ п.1'!L29</f>
        <v>6448639.2300000004</v>
      </c>
      <c r="H32" s="29">
        <f>G32/100*22</f>
        <v>1418700.6306000003</v>
      </c>
      <c r="I32" s="29"/>
      <c r="J32" s="29"/>
    </row>
    <row r="33" spans="1:10" ht="27" x14ac:dyDescent="0.25">
      <c r="A33" s="144" t="s">
        <v>134</v>
      </c>
      <c r="B33" s="633" t="s">
        <v>219</v>
      </c>
      <c r="C33" s="634"/>
      <c r="D33" s="641"/>
      <c r="E33" s="641"/>
      <c r="F33" s="642"/>
      <c r="G33" s="29"/>
      <c r="H33" s="29"/>
      <c r="I33" s="29"/>
      <c r="J33" s="29"/>
    </row>
    <row r="34" spans="1:10" ht="192" x14ac:dyDescent="0.25">
      <c r="A34" s="249" t="s">
        <v>220</v>
      </c>
      <c r="B34" s="637" t="s">
        <v>221</v>
      </c>
      <c r="C34" s="634"/>
      <c r="D34" s="635"/>
      <c r="E34" s="635"/>
      <c r="F34" s="636"/>
      <c r="G34" s="29"/>
      <c r="H34" s="29"/>
      <c r="I34" s="29"/>
      <c r="J34" s="29"/>
    </row>
    <row r="35" spans="1:10" ht="148.5" x14ac:dyDescent="0.25">
      <c r="A35" s="647" t="s">
        <v>1</v>
      </c>
      <c r="B35" s="650" t="s">
        <v>222</v>
      </c>
      <c r="C35" s="651"/>
      <c r="D35" s="651"/>
      <c r="E35" s="651"/>
      <c r="F35" s="652"/>
      <c r="G35" s="142"/>
      <c r="H35" s="29"/>
      <c r="I35" s="29"/>
      <c r="J35" s="29"/>
    </row>
    <row r="36" spans="1:10" ht="27" x14ac:dyDescent="0.25">
      <c r="A36" s="553"/>
      <c r="B36" s="653" t="s">
        <v>32</v>
      </c>
      <c r="C36" s="654"/>
      <c r="D36" s="654"/>
      <c r="E36" s="654"/>
      <c r="F36" s="655"/>
      <c r="G36" s="209"/>
      <c r="H36" s="142"/>
      <c r="I36" s="29"/>
      <c r="J36" s="29"/>
    </row>
    <row r="37" spans="1:10" ht="229.5" x14ac:dyDescent="0.25">
      <c r="A37" s="249" t="s">
        <v>223</v>
      </c>
      <c r="B37" s="633" t="s">
        <v>224</v>
      </c>
      <c r="C37" s="641"/>
      <c r="D37" s="641"/>
      <c r="E37" s="641"/>
      <c r="F37" s="642"/>
      <c r="G37" s="29">
        <f>'МЗ п.1'!L29</f>
        <v>6448639.2300000004</v>
      </c>
      <c r="H37" s="29">
        <f>G37/100*2.9</f>
        <v>187010.53767000002</v>
      </c>
      <c r="I37" s="29"/>
      <c r="J37" s="29"/>
    </row>
    <row r="38" spans="1:10" ht="216" x14ac:dyDescent="0.25">
      <c r="A38" s="144" t="s">
        <v>225</v>
      </c>
      <c r="B38" s="633" t="s">
        <v>226</v>
      </c>
      <c r="C38" s="635"/>
      <c r="D38" s="635"/>
      <c r="E38" s="635"/>
      <c r="F38" s="636"/>
      <c r="G38" s="29"/>
      <c r="H38" s="29"/>
      <c r="I38" s="29"/>
      <c r="J38" s="29"/>
    </row>
    <row r="39" spans="1:10" ht="243" x14ac:dyDescent="0.25">
      <c r="A39" s="144" t="s">
        <v>227</v>
      </c>
      <c r="B39" s="633" t="s">
        <v>228</v>
      </c>
      <c r="C39" s="635"/>
      <c r="D39" s="635"/>
      <c r="E39" s="635"/>
      <c r="F39" s="636"/>
      <c r="G39" s="209">
        <f>'МЗ п.1'!L29</f>
        <v>6448639.2300000004</v>
      </c>
      <c r="H39" s="142">
        <f>G39/100*0.2</f>
        <v>12897.278460000001</v>
      </c>
      <c r="I39" s="29"/>
      <c r="J39" s="29"/>
    </row>
    <row r="40" spans="1:10" ht="243" x14ac:dyDescent="0.25">
      <c r="A40" s="144" t="s">
        <v>229</v>
      </c>
      <c r="B40" s="633" t="s">
        <v>333</v>
      </c>
      <c r="C40" s="635"/>
      <c r="D40" s="635"/>
      <c r="E40" s="635"/>
      <c r="F40" s="636"/>
      <c r="G40" s="29"/>
      <c r="H40" s="29"/>
      <c r="I40" s="29"/>
      <c r="J40" s="29"/>
    </row>
    <row r="41" spans="1:10" ht="243" x14ac:dyDescent="0.25">
      <c r="A41" s="145" t="s">
        <v>230</v>
      </c>
      <c r="B41" s="633" t="s">
        <v>334</v>
      </c>
      <c r="C41" s="635"/>
      <c r="D41" s="635"/>
      <c r="E41" s="635"/>
      <c r="F41" s="636"/>
      <c r="G41" s="29"/>
      <c r="H41" s="29"/>
      <c r="I41" s="29"/>
      <c r="J41" s="29"/>
    </row>
    <row r="42" spans="1:10" ht="189" x14ac:dyDescent="0.25">
      <c r="A42" s="144" t="s">
        <v>2</v>
      </c>
      <c r="B42" s="633" t="s">
        <v>231</v>
      </c>
      <c r="C42" s="635"/>
      <c r="D42" s="635"/>
      <c r="E42" s="635"/>
      <c r="F42" s="636"/>
      <c r="G42" s="209">
        <f>'МЗ п.1'!L29</f>
        <v>6448639.2300000004</v>
      </c>
      <c r="H42" s="142">
        <f>G42/100*5.1</f>
        <v>328880.60073000001</v>
      </c>
      <c r="I42" s="29"/>
      <c r="J42" s="29"/>
    </row>
    <row r="43" spans="1:10" ht="15.75" x14ac:dyDescent="0.25">
      <c r="A43" s="146"/>
      <c r="B43" s="578" t="s">
        <v>196</v>
      </c>
      <c r="C43" s="579"/>
      <c r="D43" s="579"/>
      <c r="E43" s="579"/>
      <c r="F43" s="580"/>
      <c r="G43" s="6" t="s">
        <v>315</v>
      </c>
      <c r="H43" s="257">
        <f>2021700.66-74211.24</f>
        <v>1947489.42</v>
      </c>
      <c r="I43" s="257">
        <v>1938133.82</v>
      </c>
      <c r="J43" s="257">
        <v>1763429.37</v>
      </c>
    </row>
    <row r="44" spans="1:10" x14ac:dyDescent="0.25">
      <c r="A44" s="55"/>
      <c r="B44" s="147"/>
      <c r="C44" s="147"/>
      <c r="D44" s="148"/>
      <c r="E44" s="149"/>
      <c r="F44" s="150"/>
      <c r="G44" s="55"/>
      <c r="H44" s="55"/>
      <c r="I44" s="55"/>
      <c r="J44" s="55"/>
    </row>
    <row r="45" spans="1:10" ht="409.6" x14ac:dyDescent="0.25">
      <c r="A45" s="639" t="s">
        <v>232</v>
      </c>
      <c r="B45" s="640"/>
      <c r="C45" s="640"/>
      <c r="D45" s="640"/>
      <c r="E45" s="640"/>
      <c r="F45" s="640"/>
      <c r="G45" s="640"/>
      <c r="H45" s="640"/>
      <c r="I45" s="640"/>
      <c r="J45" s="640"/>
    </row>
    <row r="47" spans="1:10" ht="220.5" x14ac:dyDescent="0.25">
      <c r="A47" s="565" t="s">
        <v>233</v>
      </c>
      <c r="B47" s="542"/>
      <c r="C47" s="542"/>
      <c r="D47" s="542"/>
      <c r="E47" s="542"/>
      <c r="F47" s="542"/>
      <c r="G47" s="542"/>
      <c r="H47" s="542"/>
      <c r="I47" s="542"/>
      <c r="J47" s="542"/>
    </row>
    <row r="48" spans="1:10" ht="15.75" x14ac:dyDescent="0.25">
      <c r="A48" s="244"/>
      <c r="B48" s="239"/>
      <c r="C48" s="239"/>
      <c r="D48" s="239"/>
      <c r="E48" s="239"/>
      <c r="F48" s="239"/>
      <c r="G48" s="239"/>
      <c r="H48" s="239"/>
      <c r="I48" s="239"/>
      <c r="J48" s="239"/>
    </row>
    <row r="49" spans="1:10" ht="15.75" x14ac:dyDescent="0.25">
      <c r="A49" s="45"/>
      <c r="B49" s="30" t="s">
        <v>198</v>
      </c>
      <c r="C49" s="627" t="s">
        <v>75</v>
      </c>
      <c r="D49" s="628"/>
      <c r="E49" s="628"/>
      <c r="F49" s="628"/>
      <c r="G49" s="628"/>
      <c r="H49" s="628"/>
      <c r="I49" s="628"/>
      <c r="J49" s="628"/>
    </row>
    <row r="51" spans="1:10" ht="60" x14ac:dyDescent="0.25">
      <c r="A51" s="585" t="s">
        <v>200</v>
      </c>
      <c r="B51" s="584"/>
      <c r="C51" s="584"/>
      <c r="D51" s="584"/>
      <c r="E51" s="584"/>
      <c r="F51" s="584"/>
      <c r="G51" s="584"/>
      <c r="H51" s="458"/>
      <c r="I51" s="241" t="s">
        <v>273</v>
      </c>
      <c r="J51" s="241" t="s">
        <v>274</v>
      </c>
    </row>
    <row r="52" spans="1:10" ht="60" x14ac:dyDescent="0.25">
      <c r="A52" s="241" t="s">
        <v>201</v>
      </c>
      <c r="B52" s="457" t="s">
        <v>157</v>
      </c>
      <c r="C52" s="511"/>
      <c r="D52" s="511"/>
      <c r="E52" s="458"/>
      <c r="F52" s="47" t="s">
        <v>234</v>
      </c>
      <c r="G52" s="47" t="s">
        <v>235</v>
      </c>
      <c r="H52" s="138" t="s">
        <v>216</v>
      </c>
      <c r="I52" s="138" t="s">
        <v>216</v>
      </c>
      <c r="J52" s="138" t="s">
        <v>216</v>
      </c>
    </row>
    <row r="53" spans="1:10" x14ac:dyDescent="0.25">
      <c r="A53" s="54">
        <v>1</v>
      </c>
      <c r="B53" s="570" t="s">
        <v>1</v>
      </c>
      <c r="C53" s="572"/>
      <c r="D53" s="572"/>
      <c r="E53" s="571"/>
      <c r="F53" s="246" t="s">
        <v>2</v>
      </c>
      <c r="G53" s="246" t="s">
        <v>124</v>
      </c>
      <c r="H53" s="246" t="s">
        <v>3</v>
      </c>
      <c r="I53" s="133" t="s">
        <v>4</v>
      </c>
      <c r="J53" s="54">
        <v>7</v>
      </c>
    </row>
    <row r="54" spans="1:10" ht="15.75" x14ac:dyDescent="0.25">
      <c r="A54" s="250" t="s">
        <v>347</v>
      </c>
      <c r="B54" s="575"/>
      <c r="C54" s="576"/>
      <c r="D54" s="576"/>
      <c r="E54" s="577"/>
      <c r="F54" s="151"/>
      <c r="G54" s="151"/>
      <c r="H54" s="117"/>
      <c r="I54" s="117"/>
      <c r="J54" s="117"/>
    </row>
    <row r="55" spans="1:10" ht="15.75" x14ac:dyDescent="0.25">
      <c r="A55" s="250" t="s">
        <v>348</v>
      </c>
      <c r="B55" s="575"/>
      <c r="C55" s="576"/>
      <c r="D55" s="576"/>
      <c r="E55" s="577"/>
      <c r="F55" s="151"/>
      <c r="G55" s="151"/>
      <c r="H55" s="117"/>
      <c r="I55" s="117"/>
      <c r="J55" s="117"/>
    </row>
    <row r="56" spans="1:10" ht="15.75" x14ac:dyDescent="0.25">
      <c r="A56" s="37"/>
      <c r="B56" s="578" t="s">
        <v>196</v>
      </c>
      <c r="C56" s="579"/>
      <c r="D56" s="579"/>
      <c r="E56" s="579"/>
      <c r="F56" s="580"/>
      <c r="G56" s="6" t="s">
        <v>315</v>
      </c>
      <c r="H56" s="152">
        <f>SUM(H54:H55)</f>
        <v>0</v>
      </c>
      <c r="I56" s="264">
        <f>SUM(I54:I55)</f>
        <v>0</v>
      </c>
      <c r="J56" s="264">
        <f>SUM(J54:J55)</f>
        <v>0</v>
      </c>
    </row>
    <row r="58" spans="1:10" ht="15.75" x14ac:dyDescent="0.25">
      <c r="A58" s="45"/>
      <c r="B58" s="30" t="s">
        <v>198</v>
      </c>
      <c r="C58" s="627" t="s">
        <v>399</v>
      </c>
      <c r="D58" s="628"/>
      <c r="E58" s="628"/>
      <c r="F58" s="628"/>
      <c r="G58" s="628"/>
      <c r="H58" s="628"/>
      <c r="I58" s="628"/>
      <c r="J58" s="628"/>
    </row>
    <row r="60" spans="1:10" ht="60" x14ac:dyDescent="0.25">
      <c r="A60" s="585" t="s">
        <v>200</v>
      </c>
      <c r="B60" s="584"/>
      <c r="C60" s="584"/>
      <c r="D60" s="584"/>
      <c r="E60" s="584"/>
      <c r="F60" s="584"/>
      <c r="G60" s="584"/>
      <c r="H60" s="458"/>
      <c r="I60" s="241" t="s">
        <v>273</v>
      </c>
      <c r="J60" s="241" t="s">
        <v>274</v>
      </c>
    </row>
    <row r="61" spans="1:10" ht="60" x14ac:dyDescent="0.25">
      <c r="A61" s="241" t="s">
        <v>201</v>
      </c>
      <c r="B61" s="457" t="s">
        <v>157</v>
      </c>
      <c r="C61" s="511"/>
      <c r="D61" s="511"/>
      <c r="E61" s="458"/>
      <c r="F61" s="47" t="s">
        <v>234</v>
      </c>
      <c r="G61" s="47" t="s">
        <v>235</v>
      </c>
      <c r="H61" s="138" t="s">
        <v>216</v>
      </c>
      <c r="I61" s="138" t="s">
        <v>216</v>
      </c>
      <c r="J61" s="138" t="s">
        <v>216</v>
      </c>
    </row>
    <row r="62" spans="1:10" x14ac:dyDescent="0.25">
      <c r="A62" s="54">
        <v>1</v>
      </c>
      <c r="B62" s="570" t="s">
        <v>1</v>
      </c>
      <c r="C62" s="572"/>
      <c r="D62" s="572"/>
      <c r="E62" s="571"/>
      <c r="F62" s="246" t="s">
        <v>2</v>
      </c>
      <c r="G62" s="246" t="s">
        <v>124</v>
      </c>
      <c r="H62" s="246" t="s">
        <v>3</v>
      </c>
      <c r="I62" s="133" t="s">
        <v>4</v>
      </c>
      <c r="J62" s="54">
        <v>7</v>
      </c>
    </row>
    <row r="63" spans="1:10" ht="15.75" x14ac:dyDescent="0.25">
      <c r="A63" s="250" t="s">
        <v>347</v>
      </c>
      <c r="B63" s="506"/>
      <c r="C63" s="573"/>
      <c r="D63" s="573"/>
      <c r="E63" s="574"/>
      <c r="F63" s="265"/>
      <c r="G63" s="266"/>
      <c r="H63" s="109"/>
      <c r="I63" s="117"/>
      <c r="J63" s="117"/>
    </row>
    <row r="64" spans="1:10" ht="15.75" x14ac:dyDescent="0.25">
      <c r="A64" s="250" t="s">
        <v>348</v>
      </c>
      <c r="B64" s="575"/>
      <c r="C64" s="576"/>
      <c r="D64" s="576"/>
      <c r="E64" s="577"/>
      <c r="F64" s="151"/>
      <c r="G64" s="151"/>
      <c r="H64" s="117"/>
      <c r="I64" s="117"/>
      <c r="J64" s="117"/>
    </row>
    <row r="65" spans="1:10" ht="15.75" x14ac:dyDescent="0.25">
      <c r="A65" s="37"/>
      <c r="B65" s="578" t="s">
        <v>196</v>
      </c>
      <c r="C65" s="579"/>
      <c r="D65" s="579"/>
      <c r="E65" s="579"/>
      <c r="F65" s="580"/>
      <c r="G65" s="6" t="s">
        <v>315</v>
      </c>
      <c r="H65" s="152">
        <f>SUM(H63:H64)</f>
        <v>0</v>
      </c>
      <c r="I65" s="264">
        <f>SUM(I63:I64)</f>
        <v>0</v>
      </c>
      <c r="J65" s="264">
        <f>SUM(J63:J64)</f>
        <v>0</v>
      </c>
    </row>
    <row r="67" spans="1:10" ht="15.75" x14ac:dyDescent="0.25">
      <c r="A67" s="626" t="s">
        <v>237</v>
      </c>
      <c r="B67" s="564"/>
      <c r="C67" s="564"/>
      <c r="D67" s="564"/>
      <c r="E67" s="564"/>
      <c r="F67" s="564"/>
      <c r="G67" s="564"/>
      <c r="H67" s="564"/>
      <c r="I67" s="564"/>
      <c r="J67" s="564"/>
    </row>
    <row r="68" spans="1:10" ht="15.75" x14ac:dyDescent="0.25">
      <c r="A68" s="251"/>
      <c r="B68" s="248"/>
      <c r="C68" s="248"/>
      <c r="D68" s="248"/>
      <c r="E68" s="248"/>
      <c r="F68" s="248"/>
      <c r="G68" s="248"/>
      <c r="H68" s="248"/>
      <c r="I68" s="248"/>
      <c r="J68" s="248"/>
    </row>
    <row r="69" spans="1:10" ht="15.75" x14ac:dyDescent="0.25">
      <c r="A69" s="45"/>
      <c r="B69" s="30" t="s">
        <v>198</v>
      </c>
      <c r="C69" s="582" t="s">
        <v>335</v>
      </c>
      <c r="D69" s="583"/>
      <c r="E69" s="583"/>
      <c r="F69" s="583"/>
      <c r="G69" s="583"/>
      <c r="H69" s="583"/>
      <c r="I69" s="583"/>
      <c r="J69" s="583"/>
    </row>
    <row r="71" spans="1:10" ht="60" x14ac:dyDescent="0.25">
      <c r="A71" s="585" t="s">
        <v>200</v>
      </c>
      <c r="B71" s="584"/>
      <c r="C71" s="584"/>
      <c r="D71" s="584"/>
      <c r="E71" s="584"/>
      <c r="F71" s="584"/>
      <c r="G71" s="458"/>
      <c r="H71" s="240"/>
      <c r="I71" s="241" t="s">
        <v>273</v>
      </c>
      <c r="J71" s="241" t="s">
        <v>274</v>
      </c>
    </row>
    <row r="72" spans="1:10" ht="135" x14ac:dyDescent="0.25">
      <c r="A72" s="241" t="s">
        <v>201</v>
      </c>
      <c r="B72" s="457" t="s">
        <v>238</v>
      </c>
      <c r="C72" s="584"/>
      <c r="D72" s="584"/>
      <c r="E72" s="458"/>
      <c r="F72" s="47" t="s">
        <v>239</v>
      </c>
      <c r="G72" s="47" t="s">
        <v>240</v>
      </c>
      <c r="H72" s="47" t="s">
        <v>339</v>
      </c>
      <c r="I72" s="138" t="s">
        <v>216</v>
      </c>
      <c r="J72" s="138" t="s">
        <v>216</v>
      </c>
    </row>
    <row r="73" spans="1:10" x14ac:dyDescent="0.25">
      <c r="A73" s="54">
        <v>1</v>
      </c>
      <c r="B73" s="570" t="s">
        <v>1</v>
      </c>
      <c r="C73" s="572"/>
      <c r="D73" s="572"/>
      <c r="E73" s="571"/>
      <c r="F73" s="246" t="s">
        <v>2</v>
      </c>
      <c r="G73" s="246" t="s">
        <v>124</v>
      </c>
      <c r="H73" s="246" t="s">
        <v>3</v>
      </c>
      <c r="I73" s="133" t="s">
        <v>4</v>
      </c>
      <c r="J73" s="54">
        <v>7</v>
      </c>
    </row>
    <row r="74" spans="1:10" ht="63" x14ac:dyDescent="0.25">
      <c r="A74" s="168" t="s">
        <v>347</v>
      </c>
      <c r="B74" s="506" t="s">
        <v>366</v>
      </c>
      <c r="C74" s="629"/>
      <c r="D74" s="629"/>
      <c r="E74" s="630"/>
      <c r="F74" s="267"/>
      <c r="G74" s="110"/>
      <c r="H74" s="109">
        <v>97310</v>
      </c>
      <c r="I74" s="110"/>
      <c r="J74" s="110"/>
    </row>
    <row r="75" spans="1:10" ht="47.25" x14ac:dyDescent="0.25">
      <c r="A75" s="168" t="s">
        <v>348</v>
      </c>
      <c r="B75" s="506" t="s">
        <v>365</v>
      </c>
      <c r="C75" s="638"/>
      <c r="D75" s="638"/>
      <c r="E75" s="574"/>
      <c r="F75" s="267"/>
      <c r="G75" s="110"/>
      <c r="H75" s="118">
        <v>12100</v>
      </c>
      <c r="I75" s="110"/>
      <c r="J75" s="110"/>
    </row>
    <row r="76" spans="1:10" ht="15.75" x14ac:dyDescent="0.25">
      <c r="A76" s="170"/>
      <c r="B76" s="578" t="s">
        <v>196</v>
      </c>
      <c r="C76" s="579"/>
      <c r="D76" s="579"/>
      <c r="E76" s="580"/>
      <c r="F76" s="153" t="s">
        <v>9</v>
      </c>
      <c r="G76" s="6" t="s">
        <v>315</v>
      </c>
      <c r="H76" s="6">
        <f>SUM(H74:H75)</f>
        <v>109410</v>
      </c>
      <c r="I76" s="268">
        <v>85000</v>
      </c>
      <c r="J76" s="268">
        <v>0</v>
      </c>
    </row>
    <row r="77" spans="1:10" ht="15.75" x14ac:dyDescent="0.25">
      <c r="A77" s="55"/>
      <c r="B77" s="147"/>
      <c r="C77" s="158"/>
      <c r="D77" s="158"/>
      <c r="E77" s="158"/>
      <c r="F77" s="148"/>
      <c r="G77" s="157"/>
      <c r="H77" s="157"/>
      <c r="I77" s="157"/>
      <c r="J77" s="157"/>
    </row>
    <row r="78" spans="1:10" ht="15.75" x14ac:dyDescent="0.25">
      <c r="A78" s="45"/>
      <c r="B78" s="30" t="s">
        <v>198</v>
      </c>
      <c r="C78" s="582" t="s">
        <v>87</v>
      </c>
      <c r="D78" s="583"/>
      <c r="E78" s="583"/>
      <c r="F78" s="583"/>
      <c r="G78" s="583"/>
      <c r="H78" s="583"/>
      <c r="I78" s="583"/>
      <c r="J78" s="583"/>
    </row>
    <row r="80" spans="1:10" ht="60" x14ac:dyDescent="0.25">
      <c r="A80" s="585" t="s">
        <v>200</v>
      </c>
      <c r="B80" s="584"/>
      <c r="C80" s="584"/>
      <c r="D80" s="584"/>
      <c r="E80" s="584"/>
      <c r="F80" s="584"/>
      <c r="G80" s="458"/>
      <c r="H80" s="240"/>
      <c r="I80" s="241" t="s">
        <v>273</v>
      </c>
      <c r="J80" s="241" t="s">
        <v>274</v>
      </c>
    </row>
    <row r="81" spans="1:10" ht="135" x14ac:dyDescent="0.25">
      <c r="A81" s="241" t="s">
        <v>201</v>
      </c>
      <c r="B81" s="457" t="s">
        <v>238</v>
      </c>
      <c r="C81" s="584"/>
      <c r="D81" s="584"/>
      <c r="E81" s="458"/>
      <c r="F81" s="47" t="s">
        <v>239</v>
      </c>
      <c r="G81" s="47" t="s">
        <v>240</v>
      </c>
      <c r="H81" s="47" t="s">
        <v>339</v>
      </c>
      <c r="I81" s="138" t="s">
        <v>216</v>
      </c>
      <c r="J81" s="138" t="s">
        <v>216</v>
      </c>
    </row>
    <row r="82" spans="1:10" x14ac:dyDescent="0.25">
      <c r="A82" s="54">
        <v>1</v>
      </c>
      <c r="B82" s="570" t="s">
        <v>1</v>
      </c>
      <c r="C82" s="572"/>
      <c r="D82" s="572"/>
      <c r="E82" s="571"/>
      <c r="F82" s="246" t="s">
        <v>2</v>
      </c>
      <c r="G82" s="246" t="s">
        <v>124</v>
      </c>
      <c r="H82" s="246" t="s">
        <v>3</v>
      </c>
      <c r="I82" s="133" t="s">
        <v>4</v>
      </c>
      <c r="J82" s="54">
        <v>7</v>
      </c>
    </row>
    <row r="83" spans="1:10" ht="47.25" x14ac:dyDescent="0.25">
      <c r="A83" s="168" t="s">
        <v>347</v>
      </c>
      <c r="B83" s="506" t="s">
        <v>403</v>
      </c>
      <c r="C83" s="629"/>
      <c r="D83" s="629"/>
      <c r="E83" s="630"/>
      <c r="F83" s="267"/>
      <c r="G83" s="110"/>
      <c r="H83" s="110">
        <v>10844</v>
      </c>
      <c r="I83" s="110"/>
      <c r="J83" s="110"/>
    </row>
    <row r="84" spans="1:10" ht="15.75" x14ac:dyDescent="0.25">
      <c r="A84" s="168" t="s">
        <v>348</v>
      </c>
      <c r="B84" s="506"/>
      <c r="C84" s="629"/>
      <c r="D84" s="629"/>
      <c r="E84" s="630"/>
      <c r="F84" s="267"/>
      <c r="G84" s="110"/>
      <c r="H84" s="110"/>
      <c r="I84" s="110"/>
      <c r="J84" s="110"/>
    </row>
    <row r="85" spans="1:10" ht="15.75" x14ac:dyDescent="0.25">
      <c r="A85" s="170"/>
      <c r="B85" s="578" t="s">
        <v>196</v>
      </c>
      <c r="C85" s="579"/>
      <c r="D85" s="579"/>
      <c r="E85" s="580"/>
      <c r="F85" s="153" t="s">
        <v>9</v>
      </c>
      <c r="G85" s="6" t="s">
        <v>315</v>
      </c>
      <c r="H85" s="6">
        <f>SUM(H83:H84)</f>
        <v>10844</v>
      </c>
      <c r="I85" s="268">
        <f>SUM(I83:I84)</f>
        <v>0</v>
      </c>
      <c r="J85" s="268">
        <f>SUM(J83:J84)</f>
        <v>0</v>
      </c>
    </row>
    <row r="86" spans="1:10" ht="15.75" x14ac:dyDescent="0.25">
      <c r="A86" s="55"/>
      <c r="B86" s="147"/>
      <c r="C86" s="158"/>
      <c r="D86" s="158"/>
      <c r="E86" s="158"/>
      <c r="F86" s="148"/>
      <c r="G86" s="157"/>
      <c r="H86" s="157"/>
      <c r="I86" s="157"/>
      <c r="J86" s="157"/>
    </row>
    <row r="87" spans="1:10" ht="15.75" x14ac:dyDescent="0.25">
      <c r="A87" s="45"/>
      <c r="B87" s="30" t="s">
        <v>198</v>
      </c>
      <c r="C87" s="582" t="s">
        <v>90</v>
      </c>
      <c r="D87" s="583"/>
      <c r="E87" s="583"/>
      <c r="F87" s="583"/>
      <c r="G87" s="583"/>
      <c r="H87" s="583"/>
      <c r="I87" s="583"/>
      <c r="J87" s="583"/>
    </row>
    <row r="89" spans="1:10" ht="60" x14ac:dyDescent="0.25">
      <c r="A89" s="585" t="s">
        <v>200</v>
      </c>
      <c r="B89" s="584"/>
      <c r="C89" s="584"/>
      <c r="D89" s="584"/>
      <c r="E89" s="584"/>
      <c r="F89" s="584"/>
      <c r="G89" s="458"/>
      <c r="H89" s="240"/>
      <c r="I89" s="241" t="s">
        <v>273</v>
      </c>
      <c r="J89" s="241" t="s">
        <v>274</v>
      </c>
    </row>
    <row r="90" spans="1:10" ht="135" x14ac:dyDescent="0.25">
      <c r="A90" s="241" t="s">
        <v>201</v>
      </c>
      <c r="B90" s="457" t="s">
        <v>238</v>
      </c>
      <c r="C90" s="584"/>
      <c r="D90" s="584"/>
      <c r="E90" s="458"/>
      <c r="F90" s="47" t="s">
        <v>239</v>
      </c>
      <c r="G90" s="47" t="s">
        <v>240</v>
      </c>
      <c r="H90" s="47" t="s">
        <v>339</v>
      </c>
      <c r="I90" s="138" t="s">
        <v>216</v>
      </c>
      <c r="J90" s="138" t="s">
        <v>216</v>
      </c>
    </row>
    <row r="91" spans="1:10" x14ac:dyDescent="0.25">
      <c r="A91" s="54">
        <v>1</v>
      </c>
      <c r="B91" s="570" t="s">
        <v>1</v>
      </c>
      <c r="C91" s="572"/>
      <c r="D91" s="572"/>
      <c r="E91" s="571"/>
      <c r="F91" s="246" t="s">
        <v>2</v>
      </c>
      <c r="G91" s="246" t="s">
        <v>124</v>
      </c>
      <c r="H91" s="246" t="s">
        <v>3</v>
      </c>
      <c r="I91" s="133" t="s">
        <v>4</v>
      </c>
      <c r="J91" s="54">
        <v>7</v>
      </c>
    </row>
    <row r="92" spans="1:10" ht="15.75" x14ac:dyDescent="0.25">
      <c r="A92" s="168" t="s">
        <v>347</v>
      </c>
      <c r="B92" s="506"/>
      <c r="C92" s="629"/>
      <c r="D92" s="629"/>
      <c r="E92" s="630"/>
      <c r="F92" s="267"/>
      <c r="G92" s="110"/>
      <c r="H92" s="110"/>
      <c r="I92" s="110"/>
      <c r="J92" s="110"/>
    </row>
    <row r="93" spans="1:10" ht="15.75" x14ac:dyDescent="0.25">
      <c r="A93" s="168" t="s">
        <v>348</v>
      </c>
      <c r="B93" s="589"/>
      <c r="C93" s="631"/>
      <c r="D93" s="631"/>
      <c r="E93" s="632"/>
      <c r="F93" s="267"/>
      <c r="G93" s="110"/>
      <c r="H93" s="110"/>
      <c r="I93" s="110"/>
      <c r="J93" s="110"/>
    </row>
    <row r="94" spans="1:10" ht="15.75" x14ac:dyDescent="0.25">
      <c r="A94" s="170"/>
      <c r="B94" s="578" t="s">
        <v>196</v>
      </c>
      <c r="C94" s="579"/>
      <c r="D94" s="579"/>
      <c r="E94" s="580"/>
      <c r="F94" s="153" t="s">
        <v>9</v>
      </c>
      <c r="G94" s="6" t="s">
        <v>315</v>
      </c>
      <c r="H94" s="6">
        <f>SUM(H92:H93)</f>
        <v>0</v>
      </c>
      <c r="I94" s="268">
        <f>SUM(I92:I93)</f>
        <v>0</v>
      </c>
      <c r="J94" s="268">
        <f>SUM(J92:J93)</f>
        <v>0</v>
      </c>
    </row>
    <row r="95" spans="1:10" ht="15.75" x14ac:dyDescent="0.25">
      <c r="A95" s="55"/>
      <c r="B95" s="147"/>
      <c r="C95" s="158"/>
      <c r="D95" s="158"/>
      <c r="E95" s="158"/>
      <c r="F95" s="148"/>
      <c r="G95" s="157"/>
      <c r="H95" s="157"/>
      <c r="I95" s="157"/>
      <c r="J95" s="157"/>
    </row>
    <row r="96" spans="1:10" ht="15.75" x14ac:dyDescent="0.25">
      <c r="A96" s="45"/>
      <c r="B96" s="30" t="s">
        <v>198</v>
      </c>
      <c r="C96" s="582" t="s">
        <v>95</v>
      </c>
      <c r="D96" s="583"/>
      <c r="E96" s="583"/>
      <c r="F96" s="583"/>
      <c r="G96" s="583"/>
      <c r="H96" s="583"/>
      <c r="I96" s="583"/>
      <c r="J96" s="583"/>
    </row>
    <row r="98" spans="1:10" ht="60" x14ac:dyDescent="0.25">
      <c r="A98" s="585" t="s">
        <v>200</v>
      </c>
      <c r="B98" s="584"/>
      <c r="C98" s="584"/>
      <c r="D98" s="584"/>
      <c r="E98" s="584"/>
      <c r="F98" s="584"/>
      <c r="G98" s="458"/>
      <c r="H98" s="240"/>
      <c r="I98" s="241" t="s">
        <v>273</v>
      </c>
      <c r="J98" s="241" t="s">
        <v>274</v>
      </c>
    </row>
    <row r="99" spans="1:10" ht="135" x14ac:dyDescent="0.25">
      <c r="A99" s="241" t="s">
        <v>201</v>
      </c>
      <c r="B99" s="457" t="s">
        <v>238</v>
      </c>
      <c r="C99" s="584"/>
      <c r="D99" s="584"/>
      <c r="E99" s="458"/>
      <c r="F99" s="47" t="s">
        <v>239</v>
      </c>
      <c r="G99" s="47" t="s">
        <v>240</v>
      </c>
      <c r="H99" s="47" t="s">
        <v>339</v>
      </c>
      <c r="I99" s="138" t="s">
        <v>216</v>
      </c>
      <c r="J99" s="138" t="s">
        <v>216</v>
      </c>
    </row>
    <row r="100" spans="1:10" x14ac:dyDescent="0.25">
      <c r="A100" s="54">
        <v>1</v>
      </c>
      <c r="B100" s="570" t="s">
        <v>1</v>
      </c>
      <c r="C100" s="572"/>
      <c r="D100" s="572"/>
      <c r="E100" s="571"/>
      <c r="F100" s="246" t="s">
        <v>2</v>
      </c>
      <c r="G100" s="246" t="s">
        <v>124</v>
      </c>
      <c r="H100" s="246" t="s">
        <v>3</v>
      </c>
      <c r="I100" s="133" t="s">
        <v>4</v>
      </c>
      <c r="J100" s="54">
        <v>7</v>
      </c>
    </row>
    <row r="101" spans="1:10" ht="15.75" x14ac:dyDescent="0.25">
      <c r="A101" s="250" t="s">
        <v>347</v>
      </c>
      <c r="B101" s="608"/>
      <c r="C101" s="609"/>
      <c r="D101" s="609"/>
      <c r="E101" s="610"/>
      <c r="F101" s="151"/>
      <c r="G101" s="110"/>
      <c r="H101" s="110"/>
      <c r="I101" s="110"/>
      <c r="J101" s="110"/>
    </row>
    <row r="102" spans="1:10" ht="15.75" x14ac:dyDescent="0.25">
      <c r="A102" s="250" t="s">
        <v>348</v>
      </c>
      <c r="B102" s="608"/>
      <c r="C102" s="611"/>
      <c r="D102" s="611"/>
      <c r="E102" s="577"/>
      <c r="F102" s="151"/>
      <c r="G102" s="110"/>
      <c r="H102" s="110"/>
      <c r="I102" s="110"/>
      <c r="J102" s="110"/>
    </row>
    <row r="103" spans="1:10" ht="15.75" x14ac:dyDescent="0.25">
      <c r="A103" s="37"/>
      <c r="B103" s="578" t="s">
        <v>196</v>
      </c>
      <c r="C103" s="579"/>
      <c r="D103" s="579"/>
      <c r="E103" s="580"/>
      <c r="F103" s="153" t="s">
        <v>9</v>
      </c>
      <c r="G103" s="6" t="s">
        <v>315</v>
      </c>
      <c r="H103" s="6">
        <f>SUM(H101:H102)</f>
        <v>0</v>
      </c>
      <c r="I103" s="268">
        <f>SUM(I101:I102)</f>
        <v>0</v>
      </c>
      <c r="J103" s="268">
        <f>SUM(J101:J102)</f>
        <v>0</v>
      </c>
    </row>
    <row r="104" spans="1:10" ht="15.75" x14ac:dyDescent="0.25">
      <c r="A104" s="55"/>
      <c r="B104" s="147"/>
      <c r="C104" s="158"/>
      <c r="D104" s="158"/>
      <c r="E104" s="158"/>
      <c r="F104" s="148"/>
      <c r="G104" s="157"/>
      <c r="H104" s="157"/>
      <c r="I104" s="157"/>
      <c r="J104" s="157"/>
    </row>
    <row r="105" spans="1:10" ht="15.75" x14ac:dyDescent="0.25">
      <c r="A105" s="626" t="s">
        <v>241</v>
      </c>
      <c r="B105" s="564"/>
      <c r="C105" s="564"/>
      <c r="D105" s="564"/>
      <c r="E105" s="564"/>
      <c r="F105" s="564"/>
      <c r="G105" s="564"/>
      <c r="H105" s="564"/>
      <c r="I105" s="564"/>
      <c r="J105" s="564"/>
    </row>
    <row r="106" spans="1:10" ht="15.75" x14ac:dyDescent="0.25">
      <c r="A106" s="251"/>
      <c r="B106" s="248"/>
      <c r="C106" s="248"/>
      <c r="D106" s="248"/>
      <c r="E106" s="248"/>
      <c r="F106" s="248"/>
      <c r="G106" s="248"/>
      <c r="H106" s="248"/>
      <c r="I106" s="248"/>
      <c r="J106" s="248"/>
    </row>
    <row r="107" spans="1:10" ht="15.75" x14ac:dyDescent="0.25">
      <c r="A107" s="45"/>
      <c r="B107" s="30" t="s">
        <v>198</v>
      </c>
      <c r="C107" s="582" t="s">
        <v>336</v>
      </c>
      <c r="D107" s="583"/>
      <c r="E107" s="583"/>
      <c r="F107" s="583"/>
      <c r="G107" s="583"/>
      <c r="H107" s="583"/>
      <c r="I107" s="583"/>
      <c r="J107" s="583"/>
    </row>
    <row r="109" spans="1:10" ht="60" x14ac:dyDescent="0.25">
      <c r="A109" s="585" t="s">
        <v>200</v>
      </c>
      <c r="B109" s="584"/>
      <c r="C109" s="584"/>
      <c r="D109" s="584"/>
      <c r="E109" s="584"/>
      <c r="F109" s="584"/>
      <c r="G109" s="584"/>
      <c r="H109" s="458"/>
      <c r="I109" s="241" t="s">
        <v>273</v>
      </c>
      <c r="J109" s="241" t="s">
        <v>274</v>
      </c>
    </row>
    <row r="110" spans="1:10" ht="75" x14ac:dyDescent="0.25">
      <c r="A110" s="241" t="s">
        <v>201</v>
      </c>
      <c r="B110" s="457" t="s">
        <v>157</v>
      </c>
      <c r="C110" s="584"/>
      <c r="D110" s="584"/>
      <c r="E110" s="458"/>
      <c r="F110" s="47" t="s">
        <v>234</v>
      </c>
      <c r="G110" s="47" t="s">
        <v>235</v>
      </c>
      <c r="H110" s="47" t="s">
        <v>340</v>
      </c>
      <c r="I110" s="138" t="s">
        <v>216</v>
      </c>
      <c r="J110" s="138" t="s">
        <v>216</v>
      </c>
    </row>
    <row r="111" spans="1:10" x14ac:dyDescent="0.25">
      <c r="A111" s="54">
        <v>1</v>
      </c>
      <c r="B111" s="570" t="s">
        <v>1</v>
      </c>
      <c r="C111" s="572"/>
      <c r="D111" s="572"/>
      <c r="E111" s="571"/>
      <c r="F111" s="246" t="s">
        <v>2</v>
      </c>
      <c r="G111" s="246" t="s">
        <v>124</v>
      </c>
      <c r="H111" s="246" t="s">
        <v>3</v>
      </c>
      <c r="I111" s="133" t="s">
        <v>4</v>
      </c>
      <c r="J111" s="54">
        <v>7</v>
      </c>
    </row>
    <row r="112" spans="1:10" ht="15.75" x14ac:dyDescent="0.25">
      <c r="A112" s="250" t="s">
        <v>347</v>
      </c>
      <c r="B112" s="521"/>
      <c r="C112" s="606"/>
      <c r="D112" s="606"/>
      <c r="E112" s="523"/>
      <c r="F112" s="159"/>
      <c r="G112" s="243"/>
      <c r="H112" s="243"/>
      <c r="I112" s="113"/>
      <c r="J112" s="110"/>
    </row>
    <row r="113" spans="1:10" ht="15.75" x14ac:dyDescent="0.25">
      <c r="A113" s="250" t="s">
        <v>348</v>
      </c>
      <c r="B113" s="521"/>
      <c r="C113" s="606"/>
      <c r="D113" s="606"/>
      <c r="E113" s="607"/>
      <c r="F113" s="151"/>
      <c r="G113" s="110"/>
      <c r="H113" s="110"/>
      <c r="I113" s="110"/>
      <c r="J113" s="110"/>
    </row>
    <row r="114" spans="1:10" ht="15.75" x14ac:dyDescent="0.25">
      <c r="A114" s="37"/>
      <c r="B114" s="578" t="s">
        <v>196</v>
      </c>
      <c r="C114" s="579"/>
      <c r="D114" s="579"/>
      <c r="E114" s="580"/>
      <c r="F114" s="153" t="s">
        <v>9</v>
      </c>
      <c r="G114" s="153" t="s">
        <v>9</v>
      </c>
      <c r="H114" s="40">
        <f>SUM(H112:H113)</f>
        <v>0</v>
      </c>
      <c r="I114" s="257"/>
      <c r="J114" s="257"/>
    </row>
    <row r="116" spans="1:10" ht="236.25" x14ac:dyDescent="0.25">
      <c r="A116" s="565" t="s">
        <v>242</v>
      </c>
      <c r="B116" s="564"/>
      <c r="C116" s="564"/>
      <c r="D116" s="564"/>
      <c r="E116" s="564"/>
      <c r="F116" s="564"/>
      <c r="G116" s="564"/>
      <c r="H116" s="564"/>
      <c r="I116" s="564"/>
      <c r="J116" s="564"/>
    </row>
    <row r="117" spans="1:10" ht="15.75" x14ac:dyDescent="0.25">
      <c r="A117" s="45"/>
      <c r="B117" s="45"/>
      <c r="C117" s="45"/>
      <c r="D117" s="45"/>
      <c r="E117" s="45"/>
      <c r="F117" s="45"/>
      <c r="G117" s="45"/>
      <c r="H117" s="45"/>
      <c r="I117" s="45"/>
      <c r="J117" s="45"/>
    </row>
    <row r="118" spans="1:10" ht="15.75" x14ac:dyDescent="0.25">
      <c r="A118" s="45"/>
      <c r="B118" s="30" t="s">
        <v>198</v>
      </c>
      <c r="C118" s="582" t="s">
        <v>66</v>
      </c>
      <c r="D118" s="583"/>
      <c r="E118" s="583"/>
      <c r="F118" s="583"/>
      <c r="G118" s="583"/>
      <c r="H118" s="583"/>
      <c r="I118" s="583"/>
      <c r="J118" s="583"/>
    </row>
    <row r="120" spans="1:10" ht="60" x14ac:dyDescent="0.25">
      <c r="A120" s="585" t="s">
        <v>200</v>
      </c>
      <c r="B120" s="584"/>
      <c r="C120" s="584"/>
      <c r="D120" s="584"/>
      <c r="E120" s="584"/>
      <c r="F120" s="584"/>
      <c r="G120" s="458"/>
      <c r="H120" s="240"/>
      <c r="I120" s="241" t="s">
        <v>273</v>
      </c>
      <c r="J120" s="241" t="s">
        <v>274</v>
      </c>
    </row>
    <row r="121" spans="1:10" ht="60" x14ac:dyDescent="0.25">
      <c r="A121" s="241" t="s">
        <v>201</v>
      </c>
      <c r="B121" s="457" t="s">
        <v>157</v>
      </c>
      <c r="C121" s="584"/>
      <c r="D121" s="584"/>
      <c r="E121" s="458"/>
      <c r="F121" s="47" t="s">
        <v>234</v>
      </c>
      <c r="G121" s="47" t="s">
        <v>235</v>
      </c>
      <c r="H121" s="47" t="s">
        <v>236</v>
      </c>
      <c r="I121" s="47" t="s">
        <v>236</v>
      </c>
      <c r="J121" s="47" t="s">
        <v>236</v>
      </c>
    </row>
    <row r="122" spans="1:10" x14ac:dyDescent="0.25">
      <c r="A122" s="54">
        <v>1</v>
      </c>
      <c r="B122" s="570" t="s">
        <v>1</v>
      </c>
      <c r="C122" s="572"/>
      <c r="D122" s="572"/>
      <c r="E122" s="571"/>
      <c r="F122" s="246" t="s">
        <v>2</v>
      </c>
      <c r="G122" s="246" t="s">
        <v>124</v>
      </c>
      <c r="H122" s="246" t="s">
        <v>3</v>
      </c>
      <c r="I122" s="133" t="s">
        <v>4</v>
      </c>
      <c r="J122" s="54">
        <v>7</v>
      </c>
    </row>
    <row r="123" spans="1:10" ht="15.75" x14ac:dyDescent="0.25">
      <c r="A123" s="168" t="s">
        <v>347</v>
      </c>
      <c r="B123" s="506"/>
      <c r="C123" s="573"/>
      <c r="D123" s="573"/>
      <c r="E123" s="508"/>
      <c r="F123" s="210"/>
      <c r="G123" s="243"/>
      <c r="H123" s="243"/>
      <c r="I123" s="113"/>
      <c r="J123" s="110"/>
    </row>
    <row r="124" spans="1:10" ht="15.75" x14ac:dyDescent="0.25">
      <c r="A124" s="168" t="s">
        <v>348</v>
      </c>
      <c r="B124" s="506"/>
      <c r="C124" s="573"/>
      <c r="D124" s="573"/>
      <c r="E124" s="574"/>
      <c r="F124" s="267"/>
      <c r="G124" s="110"/>
      <c r="H124" s="110"/>
      <c r="I124" s="110"/>
      <c r="J124" s="110"/>
    </row>
    <row r="125" spans="1:10" ht="15.75" x14ac:dyDescent="0.25">
      <c r="A125" s="170"/>
      <c r="B125" s="578" t="s">
        <v>196</v>
      </c>
      <c r="C125" s="579"/>
      <c r="D125" s="579"/>
      <c r="E125" s="580"/>
      <c r="F125" s="153" t="s">
        <v>9</v>
      </c>
      <c r="G125" s="153" t="s">
        <v>9</v>
      </c>
      <c r="H125" s="40">
        <f>SUM(H123:H124)</f>
        <v>0</v>
      </c>
      <c r="I125" s="257"/>
      <c r="J125" s="257"/>
    </row>
    <row r="126" spans="1:10" ht="15.75" x14ac:dyDescent="0.25">
      <c r="A126" s="55"/>
      <c r="B126" s="147"/>
      <c r="C126" s="158"/>
      <c r="D126" s="158"/>
      <c r="E126" s="163"/>
      <c r="F126" s="148"/>
      <c r="G126" s="164"/>
      <c r="H126" s="164"/>
      <c r="I126" s="164"/>
      <c r="J126" s="164"/>
    </row>
    <row r="127" spans="1:10" ht="173.25" x14ac:dyDescent="0.25">
      <c r="A127" s="565" t="s">
        <v>243</v>
      </c>
      <c r="B127" s="564"/>
      <c r="C127" s="564"/>
      <c r="D127" s="564"/>
      <c r="E127" s="564"/>
      <c r="F127" s="564"/>
      <c r="G127" s="564"/>
      <c r="H127" s="564"/>
      <c r="I127" s="564"/>
      <c r="J127" s="564"/>
    </row>
    <row r="128" spans="1:10" ht="15.75" x14ac:dyDescent="0.25">
      <c r="A128" s="45"/>
      <c r="B128" s="45"/>
      <c r="C128" s="45"/>
      <c r="D128" s="45"/>
      <c r="E128" s="45"/>
      <c r="F128" s="45"/>
      <c r="G128" s="45"/>
      <c r="H128" s="45"/>
      <c r="I128" s="45"/>
      <c r="J128" s="45"/>
    </row>
    <row r="129" spans="1:11" ht="141.75" x14ac:dyDescent="0.25">
      <c r="A129" s="565" t="s">
        <v>244</v>
      </c>
      <c r="B129" s="564"/>
      <c r="C129" s="564"/>
      <c r="D129" s="564"/>
      <c r="E129" s="564"/>
      <c r="F129" s="564"/>
      <c r="G129" s="564"/>
      <c r="H129" s="564"/>
      <c r="I129" s="564"/>
      <c r="J129" s="564"/>
    </row>
    <row r="130" spans="1:11" ht="15.75" x14ac:dyDescent="0.25">
      <c r="A130" s="45"/>
      <c r="B130" s="45"/>
      <c r="C130" s="45"/>
      <c r="D130" s="45"/>
      <c r="E130" s="45"/>
      <c r="F130" s="45"/>
      <c r="G130" s="45"/>
      <c r="H130" s="45"/>
      <c r="I130" s="45"/>
      <c r="J130" s="45"/>
    </row>
    <row r="131" spans="1:11" ht="15.75" x14ac:dyDescent="0.25">
      <c r="A131" s="45"/>
      <c r="B131" s="30" t="s">
        <v>198</v>
      </c>
      <c r="C131" s="582" t="s">
        <v>103</v>
      </c>
      <c r="D131" s="583"/>
      <c r="E131" s="583"/>
      <c r="F131" s="583"/>
      <c r="G131" s="583"/>
      <c r="H131" s="583"/>
      <c r="I131" s="583"/>
      <c r="J131" s="583"/>
    </row>
    <row r="133" spans="1:11" ht="90" x14ac:dyDescent="0.25">
      <c r="A133" s="585" t="s">
        <v>200</v>
      </c>
      <c r="B133" s="584"/>
      <c r="C133" s="584"/>
      <c r="D133" s="584"/>
      <c r="E133" s="584"/>
      <c r="F133" s="584"/>
      <c r="G133" s="584"/>
      <c r="H133" s="458"/>
      <c r="I133" s="241" t="s">
        <v>273</v>
      </c>
      <c r="J133" s="241" t="s">
        <v>274</v>
      </c>
      <c r="K133" s="241" t="s">
        <v>278</v>
      </c>
    </row>
    <row r="134" spans="1:11" ht="60" x14ac:dyDescent="0.25">
      <c r="A134" s="241" t="s">
        <v>201</v>
      </c>
      <c r="B134" s="457" t="s">
        <v>238</v>
      </c>
      <c r="C134" s="458"/>
      <c r="D134" s="47" t="s">
        <v>245</v>
      </c>
      <c r="E134" s="47" t="s">
        <v>246</v>
      </c>
      <c r="F134" s="47" t="s">
        <v>247</v>
      </c>
      <c r="G134" s="47" t="s">
        <v>338</v>
      </c>
      <c r="H134" s="47" t="s">
        <v>206</v>
      </c>
      <c r="I134" s="47" t="s">
        <v>206</v>
      </c>
      <c r="J134" s="47" t="s">
        <v>206</v>
      </c>
      <c r="K134" s="47" t="s">
        <v>206</v>
      </c>
    </row>
    <row r="135" spans="1:11" x14ac:dyDescent="0.25">
      <c r="A135" s="54">
        <v>1</v>
      </c>
      <c r="B135" s="604" t="s">
        <v>1</v>
      </c>
      <c r="C135" s="605"/>
      <c r="D135" s="247">
        <v>3</v>
      </c>
      <c r="E135" s="246" t="s">
        <v>124</v>
      </c>
      <c r="F135" s="246" t="s">
        <v>3</v>
      </c>
      <c r="G135" s="246" t="s">
        <v>4</v>
      </c>
      <c r="H135" s="246" t="s">
        <v>5</v>
      </c>
      <c r="I135" s="133" t="s">
        <v>6</v>
      </c>
      <c r="J135" s="54">
        <v>9</v>
      </c>
      <c r="K135" s="54">
        <v>10</v>
      </c>
    </row>
    <row r="136" spans="1:11" ht="63" x14ac:dyDescent="0.25">
      <c r="A136" s="168" t="s">
        <v>347</v>
      </c>
      <c r="B136" s="660" t="s">
        <v>248</v>
      </c>
      <c r="C136" s="661"/>
      <c r="D136" s="306"/>
      <c r="E136" s="304"/>
      <c r="F136" s="304"/>
      <c r="G136" s="292" t="s">
        <v>368</v>
      </c>
      <c r="H136" s="305">
        <v>855.52</v>
      </c>
      <c r="I136" s="307"/>
      <c r="J136" s="110"/>
      <c r="K136" s="110"/>
    </row>
    <row r="137" spans="1:11" ht="47.25" x14ac:dyDescent="0.25">
      <c r="A137" s="168" t="s">
        <v>348</v>
      </c>
      <c r="B137" s="592" t="s">
        <v>429</v>
      </c>
      <c r="C137" s="625"/>
      <c r="D137" s="306"/>
      <c r="E137" s="304"/>
      <c r="F137" s="304"/>
      <c r="G137" s="292" t="s">
        <v>16</v>
      </c>
      <c r="H137" s="305">
        <f>13424.6-I137</f>
        <v>12305.880000000001</v>
      </c>
      <c r="I137" s="308">
        <v>1118.72</v>
      </c>
      <c r="J137" s="110"/>
      <c r="K137" s="110"/>
    </row>
    <row r="138" spans="1:11" ht="15.75" x14ac:dyDescent="0.25">
      <c r="A138" s="168" t="s">
        <v>349</v>
      </c>
      <c r="B138" s="623"/>
      <c r="C138" s="624"/>
      <c r="D138" s="211"/>
      <c r="E138" s="210"/>
      <c r="F138" s="210"/>
      <c r="G138" s="269"/>
      <c r="H138" s="243"/>
      <c r="I138" s="113"/>
      <c r="J138" s="110"/>
      <c r="K138" s="110"/>
    </row>
    <row r="139" spans="1:11" ht="15.75" x14ac:dyDescent="0.25">
      <c r="A139" s="168" t="s">
        <v>350</v>
      </c>
      <c r="B139" s="623"/>
      <c r="C139" s="624"/>
      <c r="D139" s="211"/>
      <c r="E139" s="169"/>
      <c r="F139" s="169"/>
      <c r="G139" s="269"/>
      <c r="H139" s="110"/>
      <c r="I139" s="110"/>
      <c r="J139" s="110"/>
      <c r="K139" s="110"/>
    </row>
    <row r="140" spans="1:11" ht="15.75" x14ac:dyDescent="0.25">
      <c r="A140" s="170"/>
      <c r="B140" s="663" t="s">
        <v>196</v>
      </c>
      <c r="C140" s="664"/>
      <c r="D140" s="165" t="s">
        <v>9</v>
      </c>
      <c r="E140" s="165" t="s">
        <v>9</v>
      </c>
      <c r="F140" s="153" t="s">
        <v>9</v>
      </c>
      <c r="G140" s="153" t="s">
        <v>9</v>
      </c>
      <c r="H140" s="40">
        <f>SUM(H136:H139)</f>
        <v>13161.400000000001</v>
      </c>
      <c r="I140" s="257">
        <v>13000</v>
      </c>
      <c r="J140" s="257">
        <v>13000</v>
      </c>
      <c r="K140" s="257">
        <v>0</v>
      </c>
    </row>
    <row r="141" spans="1:11" ht="15.75" x14ac:dyDescent="0.25">
      <c r="A141" s="55"/>
      <c r="B141" s="147"/>
      <c r="C141" s="158"/>
      <c r="D141" s="158"/>
      <c r="E141" s="163"/>
      <c r="F141" s="148"/>
      <c r="G141" s="164"/>
      <c r="H141" s="164"/>
      <c r="I141" s="164"/>
      <c r="J141" s="164"/>
    </row>
    <row r="142" spans="1:11" ht="157.5" x14ac:dyDescent="0.25">
      <c r="A142" s="581" t="s">
        <v>249</v>
      </c>
      <c r="B142" s="564"/>
      <c r="C142" s="564"/>
      <c r="D142" s="564"/>
      <c r="E142" s="564"/>
      <c r="F142" s="564"/>
      <c r="G142" s="564"/>
      <c r="H142" s="564"/>
      <c r="I142" s="564"/>
      <c r="J142" s="564"/>
    </row>
    <row r="143" spans="1:11" ht="15.75" x14ac:dyDescent="0.25">
      <c r="A143" s="45"/>
      <c r="B143" s="45"/>
      <c r="C143" s="45"/>
      <c r="D143" s="45"/>
      <c r="E143" s="45"/>
      <c r="F143" s="45"/>
      <c r="G143" s="45"/>
      <c r="H143" s="45"/>
      <c r="I143" s="45"/>
      <c r="J143" s="45"/>
    </row>
    <row r="144" spans="1:11" ht="15.75" x14ac:dyDescent="0.25">
      <c r="A144" s="45"/>
      <c r="B144" s="30" t="s">
        <v>198</v>
      </c>
      <c r="C144" s="582" t="s">
        <v>103</v>
      </c>
      <c r="D144" s="583"/>
      <c r="E144" s="583"/>
      <c r="F144" s="583"/>
      <c r="G144" s="583"/>
      <c r="H144" s="583"/>
      <c r="I144" s="583"/>
      <c r="J144" s="583"/>
    </row>
    <row r="146" spans="1:11" ht="90" x14ac:dyDescent="0.25">
      <c r="A146" s="585" t="s">
        <v>200</v>
      </c>
      <c r="B146" s="584"/>
      <c r="C146" s="584"/>
      <c r="D146" s="584"/>
      <c r="E146" s="584"/>
      <c r="F146" s="584"/>
      <c r="G146" s="584"/>
      <c r="H146" s="458"/>
      <c r="I146" s="241" t="s">
        <v>273</v>
      </c>
      <c r="J146" s="241" t="s">
        <v>274</v>
      </c>
      <c r="K146" s="241" t="s">
        <v>278</v>
      </c>
    </row>
    <row r="147" spans="1:11" ht="75" x14ac:dyDescent="0.25">
      <c r="A147" s="241" t="s">
        <v>201</v>
      </c>
      <c r="B147" s="457" t="s">
        <v>238</v>
      </c>
      <c r="C147" s="584"/>
      <c r="D147" s="458"/>
      <c r="E147" s="47" t="s">
        <v>250</v>
      </c>
      <c r="F147" s="47" t="s">
        <v>251</v>
      </c>
      <c r="G147" s="47" t="s">
        <v>338</v>
      </c>
      <c r="H147" s="47" t="s">
        <v>206</v>
      </c>
      <c r="I147" s="47" t="s">
        <v>206</v>
      </c>
      <c r="J147" s="47" t="s">
        <v>206</v>
      </c>
      <c r="K147" s="47" t="s">
        <v>206</v>
      </c>
    </row>
    <row r="148" spans="1:11" x14ac:dyDescent="0.25">
      <c r="A148" s="247">
        <v>1</v>
      </c>
      <c r="B148" s="604" t="s">
        <v>1</v>
      </c>
      <c r="C148" s="605"/>
      <c r="D148" s="605"/>
      <c r="E148" s="246" t="s">
        <v>2</v>
      </c>
      <c r="F148" s="246" t="s">
        <v>124</v>
      </c>
      <c r="G148" s="246" t="s">
        <v>3</v>
      </c>
      <c r="H148" s="246" t="s">
        <v>4</v>
      </c>
      <c r="I148" s="246" t="s">
        <v>5</v>
      </c>
      <c r="J148" s="246" t="s">
        <v>6</v>
      </c>
      <c r="K148" s="246" t="s">
        <v>264</v>
      </c>
    </row>
    <row r="149" spans="1:11" ht="63" x14ac:dyDescent="0.25">
      <c r="A149" s="168" t="s">
        <v>347</v>
      </c>
      <c r="B149" s="660" t="s">
        <v>248</v>
      </c>
      <c r="C149" s="661"/>
      <c r="D149" s="661"/>
      <c r="E149" s="304"/>
      <c r="F149" s="304"/>
      <c r="G149" s="304" t="s">
        <v>368</v>
      </c>
      <c r="H149" s="305"/>
      <c r="I149" s="113"/>
      <c r="J149" s="110"/>
      <c r="K149" s="110"/>
    </row>
    <row r="150" spans="1:11" ht="15.75" x14ac:dyDescent="0.25">
      <c r="A150" s="168" t="s">
        <v>348</v>
      </c>
      <c r="B150" s="621" t="s">
        <v>336</v>
      </c>
      <c r="C150" s="622"/>
      <c r="D150" s="622"/>
      <c r="E150" s="302"/>
      <c r="F150" s="302"/>
      <c r="G150" s="292" t="s">
        <v>336</v>
      </c>
      <c r="H150" s="230"/>
      <c r="I150" s="230"/>
      <c r="J150" s="110"/>
      <c r="K150" s="110"/>
    </row>
    <row r="151" spans="1:11" ht="15.75" x14ac:dyDescent="0.25">
      <c r="A151" s="168">
        <v>3</v>
      </c>
      <c r="B151" s="619"/>
      <c r="C151" s="620"/>
      <c r="D151" s="620"/>
      <c r="E151" s="169"/>
      <c r="F151" s="169"/>
      <c r="G151" s="269"/>
      <c r="H151" s="110"/>
      <c r="I151" s="110"/>
      <c r="J151" s="110"/>
      <c r="K151" s="110"/>
    </row>
    <row r="152" spans="1:11" ht="15.75" x14ac:dyDescent="0.25">
      <c r="A152" s="170"/>
      <c r="B152" s="578" t="s">
        <v>196</v>
      </c>
      <c r="C152" s="579"/>
      <c r="D152" s="580"/>
      <c r="E152" s="165" t="s">
        <v>9</v>
      </c>
      <c r="F152" s="153" t="s">
        <v>9</v>
      </c>
      <c r="G152" s="153" t="s">
        <v>9</v>
      </c>
      <c r="H152" s="40">
        <f>SUM(H149:H151)</f>
        <v>0</v>
      </c>
      <c r="I152" s="257">
        <v>0</v>
      </c>
      <c r="J152" s="257">
        <v>0</v>
      </c>
      <c r="K152" s="257">
        <f>SUM(K149:K151)</f>
        <v>0</v>
      </c>
    </row>
    <row r="154" spans="1:11" ht="157.5" x14ac:dyDescent="0.25">
      <c r="A154" s="581" t="s">
        <v>252</v>
      </c>
      <c r="B154" s="564"/>
      <c r="C154" s="564"/>
      <c r="D154" s="564"/>
      <c r="E154" s="564"/>
      <c r="F154" s="564"/>
      <c r="G154" s="564"/>
      <c r="H154" s="564"/>
      <c r="I154" s="564"/>
      <c r="J154" s="564"/>
    </row>
    <row r="155" spans="1:11" ht="15.75" x14ac:dyDescent="0.25">
      <c r="A155" s="45"/>
      <c r="B155" s="45"/>
      <c r="C155" s="45"/>
      <c r="D155" s="45"/>
      <c r="E155" s="45"/>
      <c r="F155" s="45"/>
      <c r="G155" s="45"/>
      <c r="H155" s="45"/>
      <c r="I155" s="45"/>
      <c r="J155" s="45"/>
    </row>
    <row r="156" spans="1:11" ht="15.75" x14ac:dyDescent="0.25">
      <c r="A156" s="45"/>
      <c r="B156" s="30" t="s">
        <v>198</v>
      </c>
      <c r="C156" s="582" t="s">
        <v>103</v>
      </c>
      <c r="D156" s="583"/>
      <c r="E156" s="583"/>
      <c r="F156" s="583"/>
      <c r="G156" s="583"/>
      <c r="H156" s="583"/>
      <c r="I156" s="583"/>
      <c r="J156" s="583"/>
    </row>
    <row r="158" spans="1:11" ht="90" x14ac:dyDescent="0.25">
      <c r="A158" s="585" t="s">
        <v>200</v>
      </c>
      <c r="B158" s="584"/>
      <c r="C158" s="584"/>
      <c r="D158" s="584"/>
      <c r="E158" s="584"/>
      <c r="F158" s="584"/>
      <c r="G158" s="584"/>
      <c r="H158" s="458"/>
      <c r="I158" s="241" t="s">
        <v>273</v>
      </c>
      <c r="J158" s="241" t="s">
        <v>274</v>
      </c>
      <c r="K158" s="241" t="s">
        <v>278</v>
      </c>
    </row>
    <row r="159" spans="1:11" ht="75" x14ac:dyDescent="0.25">
      <c r="A159" s="241" t="s">
        <v>201</v>
      </c>
      <c r="B159" s="457" t="s">
        <v>157</v>
      </c>
      <c r="C159" s="584"/>
      <c r="D159" s="47" t="s">
        <v>253</v>
      </c>
      <c r="E159" s="47" t="s">
        <v>254</v>
      </c>
      <c r="F159" s="47" t="s">
        <v>255</v>
      </c>
      <c r="G159" s="47" t="s">
        <v>338</v>
      </c>
      <c r="H159" s="47" t="s">
        <v>206</v>
      </c>
      <c r="I159" s="47" t="s">
        <v>206</v>
      </c>
      <c r="J159" s="47" t="s">
        <v>206</v>
      </c>
      <c r="K159" s="47" t="s">
        <v>206</v>
      </c>
    </row>
    <row r="160" spans="1:11" x14ac:dyDescent="0.25">
      <c r="A160" s="54">
        <v>1</v>
      </c>
      <c r="B160" s="570" t="s">
        <v>1</v>
      </c>
      <c r="C160" s="571"/>
      <c r="D160" s="246" t="s">
        <v>2</v>
      </c>
      <c r="E160" s="246" t="s">
        <v>124</v>
      </c>
      <c r="F160" s="246" t="s">
        <v>3</v>
      </c>
      <c r="G160" s="246" t="s">
        <v>4</v>
      </c>
      <c r="H160" s="246" t="s">
        <v>5</v>
      </c>
      <c r="I160" s="246" t="s">
        <v>6</v>
      </c>
      <c r="J160" s="133" t="s">
        <v>264</v>
      </c>
      <c r="K160" s="133" t="s">
        <v>400</v>
      </c>
    </row>
    <row r="161" spans="1:11" ht="63" x14ac:dyDescent="0.25">
      <c r="A161" s="168" t="s">
        <v>347</v>
      </c>
      <c r="B161" s="657" t="s">
        <v>248</v>
      </c>
      <c r="C161" s="658"/>
      <c r="D161" s="304"/>
      <c r="E161" s="294"/>
      <c r="F161" s="309"/>
      <c r="G161" s="291" t="s">
        <v>368</v>
      </c>
      <c r="H161" s="293">
        <f>1285.53</f>
        <v>1285.53</v>
      </c>
      <c r="I161" s="230"/>
      <c r="J161" s="110"/>
      <c r="K161" s="110"/>
    </row>
    <row r="162" spans="1:11" ht="31.5" x14ac:dyDescent="0.25">
      <c r="A162" s="168" t="s">
        <v>348</v>
      </c>
      <c r="B162" s="592" t="s">
        <v>407</v>
      </c>
      <c r="C162" s="659"/>
      <c r="D162" s="311"/>
      <c r="E162" s="294"/>
      <c r="F162" s="310"/>
      <c r="G162" s="291" t="s">
        <v>16</v>
      </c>
      <c r="H162" s="293">
        <v>13562.87</v>
      </c>
      <c r="I162" s="308">
        <v>2000</v>
      </c>
      <c r="J162" s="110"/>
      <c r="K162" s="110"/>
    </row>
    <row r="163" spans="1:11" ht="15.75" x14ac:dyDescent="0.25">
      <c r="A163" s="168" t="s">
        <v>349</v>
      </c>
      <c r="B163" s="592"/>
      <c r="C163" s="659"/>
      <c r="D163" s="311"/>
      <c r="E163" s="294"/>
      <c r="F163" s="310"/>
      <c r="G163" s="291"/>
      <c r="H163" s="293"/>
      <c r="I163" s="308"/>
      <c r="J163" s="110"/>
      <c r="K163" s="110"/>
    </row>
    <row r="164" spans="1:11" ht="15.75" x14ac:dyDescent="0.25">
      <c r="A164" s="168" t="s">
        <v>350</v>
      </c>
      <c r="B164" s="592"/>
      <c r="C164" s="659"/>
      <c r="D164" s="312"/>
      <c r="E164" s="294"/>
      <c r="F164" s="310"/>
      <c r="G164" s="291"/>
      <c r="H164" s="293"/>
      <c r="I164" s="308"/>
      <c r="J164" s="110"/>
      <c r="K164" s="110"/>
    </row>
    <row r="165" spans="1:11" ht="15.75" x14ac:dyDescent="0.25">
      <c r="A165" s="168" t="s">
        <v>351</v>
      </c>
      <c r="B165" s="595"/>
      <c r="C165" s="597"/>
      <c r="D165" s="274"/>
      <c r="E165" s="272"/>
      <c r="F165" s="273"/>
      <c r="G165" s="114"/>
      <c r="H165" s="320"/>
      <c r="I165" s="271"/>
      <c r="J165" s="110"/>
      <c r="K165" s="110"/>
    </row>
    <row r="166" spans="1:11" ht="15.75" x14ac:dyDescent="0.25">
      <c r="A166" s="168" t="s">
        <v>352</v>
      </c>
      <c r="B166" s="595"/>
      <c r="C166" s="597"/>
      <c r="D166" s="274"/>
      <c r="E166" s="272"/>
      <c r="F166" s="273"/>
      <c r="G166" s="114"/>
      <c r="H166" s="293"/>
      <c r="I166" s="113"/>
      <c r="J166" s="110"/>
      <c r="K166" s="110"/>
    </row>
    <row r="167" spans="1:11" ht="15.75" x14ac:dyDescent="0.25">
      <c r="A167" s="170"/>
      <c r="B167" s="578" t="s">
        <v>196</v>
      </c>
      <c r="C167" s="662"/>
      <c r="D167" s="153" t="s">
        <v>9</v>
      </c>
      <c r="E167" s="153" t="s">
        <v>9</v>
      </c>
      <c r="F167" s="153" t="s">
        <v>9</v>
      </c>
      <c r="G167" s="153" t="s">
        <v>9</v>
      </c>
      <c r="H167" s="321">
        <f>SUM(H161:H166)</f>
        <v>14848.400000000001</v>
      </c>
      <c r="I167" s="268">
        <v>13000</v>
      </c>
      <c r="J167" s="268"/>
      <c r="K167" s="257">
        <v>0</v>
      </c>
    </row>
    <row r="169" spans="1:11" ht="15.75" x14ac:dyDescent="0.25">
      <c r="B169" s="30" t="s">
        <v>198</v>
      </c>
      <c r="C169" s="582" t="s">
        <v>106</v>
      </c>
      <c r="D169" s="583"/>
      <c r="E169" s="583"/>
      <c r="F169" s="583"/>
      <c r="G169" s="583"/>
      <c r="H169" s="583"/>
      <c r="I169" s="583"/>
      <c r="J169" s="583"/>
    </row>
    <row r="171" spans="1:11" ht="90" x14ac:dyDescent="0.25">
      <c r="A171" s="585" t="s">
        <v>200</v>
      </c>
      <c r="B171" s="584"/>
      <c r="C171" s="584"/>
      <c r="D171" s="584"/>
      <c r="E171" s="584"/>
      <c r="F171" s="584"/>
      <c r="G171" s="584"/>
      <c r="H171" s="458"/>
      <c r="I171" s="241" t="s">
        <v>273</v>
      </c>
      <c r="J171" s="241" t="s">
        <v>274</v>
      </c>
      <c r="K171" s="241" t="s">
        <v>278</v>
      </c>
    </row>
    <row r="172" spans="1:11" ht="75" x14ac:dyDescent="0.25">
      <c r="A172" s="241" t="s">
        <v>201</v>
      </c>
      <c r="B172" s="457" t="s">
        <v>157</v>
      </c>
      <c r="C172" s="584"/>
      <c r="D172" s="47" t="s">
        <v>253</v>
      </c>
      <c r="E172" s="47" t="s">
        <v>254</v>
      </c>
      <c r="F172" s="47" t="s">
        <v>255</v>
      </c>
      <c r="G172" s="47" t="s">
        <v>338</v>
      </c>
      <c r="H172" s="47" t="s">
        <v>206</v>
      </c>
      <c r="I172" s="47" t="s">
        <v>206</v>
      </c>
      <c r="J172" s="47" t="s">
        <v>206</v>
      </c>
      <c r="K172" s="47" t="s">
        <v>206</v>
      </c>
    </row>
    <row r="173" spans="1:11" x14ac:dyDescent="0.25">
      <c r="A173" s="54">
        <v>1</v>
      </c>
      <c r="B173" s="570" t="s">
        <v>1</v>
      </c>
      <c r="C173" s="571"/>
      <c r="D173" s="246" t="s">
        <v>2</v>
      </c>
      <c r="E173" s="246" t="s">
        <v>124</v>
      </c>
      <c r="F173" s="246" t="s">
        <v>3</v>
      </c>
      <c r="G173" s="246" t="s">
        <v>4</v>
      </c>
      <c r="H173" s="246" t="s">
        <v>5</v>
      </c>
      <c r="I173" s="246" t="s">
        <v>6</v>
      </c>
      <c r="J173" s="133" t="s">
        <v>264</v>
      </c>
      <c r="K173" s="133" t="s">
        <v>400</v>
      </c>
    </row>
    <row r="174" spans="1:11" ht="63" x14ac:dyDescent="0.25">
      <c r="A174" s="168" t="s">
        <v>347</v>
      </c>
      <c r="B174" s="657" t="s">
        <v>248</v>
      </c>
      <c r="C174" s="658"/>
      <c r="D174" s="304"/>
      <c r="E174" s="294"/>
      <c r="F174" s="309"/>
      <c r="G174" s="313" t="s">
        <v>368</v>
      </c>
      <c r="H174" s="293">
        <v>112763.59</v>
      </c>
      <c r="I174" s="314"/>
      <c r="J174" s="117"/>
      <c r="K174" s="110"/>
    </row>
    <row r="175" spans="1:11" ht="31.5" x14ac:dyDescent="0.25">
      <c r="A175" s="168" t="s">
        <v>348</v>
      </c>
      <c r="B175" s="592" t="s">
        <v>256</v>
      </c>
      <c r="C175" s="659"/>
      <c r="D175" s="304"/>
      <c r="E175" s="294"/>
      <c r="F175" s="310"/>
      <c r="G175" s="313" t="s">
        <v>16</v>
      </c>
      <c r="H175" s="293">
        <v>1100000</v>
      </c>
      <c r="I175" s="315">
        <f>1200000-H175</f>
        <v>100000</v>
      </c>
      <c r="J175" s="117"/>
      <c r="K175" s="110"/>
    </row>
    <row r="176" spans="1:11" ht="31.5" x14ac:dyDescent="0.25">
      <c r="A176" s="168" t="s">
        <v>349</v>
      </c>
      <c r="B176" s="592" t="s">
        <v>430</v>
      </c>
      <c r="C176" s="659"/>
      <c r="D176" s="304"/>
      <c r="E176" s="294"/>
      <c r="F176" s="310"/>
      <c r="G176" s="313" t="s">
        <v>16</v>
      </c>
      <c r="H176" s="293"/>
      <c r="I176" s="315"/>
      <c r="J176" s="117"/>
      <c r="K176" s="110"/>
    </row>
    <row r="177" spans="1:11" ht="15.75" x14ac:dyDescent="0.25">
      <c r="A177" s="170"/>
      <c r="B177" s="578" t="s">
        <v>196</v>
      </c>
      <c r="C177" s="662"/>
      <c r="D177" s="153" t="s">
        <v>9</v>
      </c>
      <c r="E177" s="153" t="s">
        <v>9</v>
      </c>
      <c r="F177" s="153" t="s">
        <v>9</v>
      </c>
      <c r="G177" s="153" t="s">
        <v>9</v>
      </c>
      <c r="H177" s="137">
        <f>SUM(H174:H176)</f>
        <v>1212763.5900000001</v>
      </c>
      <c r="I177" s="264">
        <v>900000</v>
      </c>
      <c r="J177" s="256">
        <v>200000</v>
      </c>
      <c r="K177" s="233">
        <f t="shared" ref="K177" si="0">SUM(K174:K176)</f>
        <v>0</v>
      </c>
    </row>
    <row r="179" spans="1:11" ht="157.5" x14ac:dyDescent="0.25">
      <c r="A179" s="581" t="s">
        <v>257</v>
      </c>
      <c r="B179" s="564"/>
      <c r="C179" s="564"/>
      <c r="D179" s="564"/>
      <c r="E179" s="564"/>
      <c r="F179" s="564"/>
      <c r="G179" s="564"/>
      <c r="H179" s="564"/>
      <c r="I179" s="564"/>
      <c r="J179" s="564"/>
    </row>
    <row r="180" spans="1:11" ht="15.75" x14ac:dyDescent="0.25">
      <c r="A180" s="45"/>
      <c r="B180" s="45"/>
      <c r="C180" s="45"/>
      <c r="D180" s="45"/>
      <c r="E180" s="45"/>
      <c r="F180" s="45"/>
      <c r="G180" s="45"/>
      <c r="H180" s="45"/>
      <c r="I180" s="45"/>
      <c r="J180" s="45"/>
    </row>
    <row r="181" spans="1:11" ht="15.75" x14ac:dyDescent="0.25">
      <c r="A181" s="45"/>
      <c r="B181" s="30" t="s">
        <v>198</v>
      </c>
      <c r="C181" s="582" t="s">
        <v>103</v>
      </c>
      <c r="D181" s="583"/>
      <c r="E181" s="583"/>
      <c r="F181" s="583"/>
      <c r="G181" s="583"/>
      <c r="H181" s="583"/>
      <c r="I181" s="583"/>
      <c r="J181" s="583"/>
    </row>
    <row r="183" spans="1:11" ht="90" x14ac:dyDescent="0.25">
      <c r="A183" s="585" t="s">
        <v>200</v>
      </c>
      <c r="B183" s="584"/>
      <c r="C183" s="584"/>
      <c r="D183" s="584"/>
      <c r="E183" s="584"/>
      <c r="F183" s="584"/>
      <c r="G183" s="584"/>
      <c r="H183" s="458"/>
      <c r="I183" s="241" t="s">
        <v>273</v>
      </c>
      <c r="J183" s="241" t="s">
        <v>274</v>
      </c>
      <c r="K183" s="241" t="s">
        <v>278</v>
      </c>
    </row>
    <row r="184" spans="1:11" ht="75" x14ac:dyDescent="0.25">
      <c r="A184" s="241" t="s">
        <v>201</v>
      </c>
      <c r="B184" s="457" t="s">
        <v>157</v>
      </c>
      <c r="C184" s="584"/>
      <c r="D184" s="458"/>
      <c r="E184" s="47" t="s">
        <v>258</v>
      </c>
      <c r="F184" s="47" t="s">
        <v>259</v>
      </c>
      <c r="G184" s="47" t="s">
        <v>338</v>
      </c>
      <c r="H184" s="47" t="s">
        <v>260</v>
      </c>
      <c r="I184" s="47" t="s">
        <v>260</v>
      </c>
      <c r="J184" s="47" t="s">
        <v>260</v>
      </c>
      <c r="K184" s="47" t="s">
        <v>260</v>
      </c>
    </row>
    <row r="185" spans="1:11" x14ac:dyDescent="0.25">
      <c r="A185" s="54">
        <v>1</v>
      </c>
      <c r="B185" s="570" t="s">
        <v>1</v>
      </c>
      <c r="C185" s="598"/>
      <c r="D185" s="599"/>
      <c r="E185" s="246" t="s">
        <v>2</v>
      </c>
      <c r="F185" s="246" t="s">
        <v>124</v>
      </c>
      <c r="G185" s="246" t="s">
        <v>3</v>
      </c>
      <c r="H185" s="246" t="s">
        <v>4</v>
      </c>
      <c r="I185" s="246" t="s">
        <v>5</v>
      </c>
      <c r="J185" s="133" t="s">
        <v>6</v>
      </c>
      <c r="K185" s="133" t="s">
        <v>264</v>
      </c>
    </row>
    <row r="186" spans="1:11" ht="63" x14ac:dyDescent="0.25">
      <c r="A186" s="168" t="s">
        <v>347</v>
      </c>
      <c r="B186" s="602" t="s">
        <v>248</v>
      </c>
      <c r="C186" s="603"/>
      <c r="D186" s="603"/>
      <c r="E186" s="267"/>
      <c r="F186" s="267"/>
      <c r="G186" s="110"/>
      <c r="H186" s="110"/>
      <c r="I186" s="110"/>
      <c r="J186" s="110"/>
      <c r="K186" s="110"/>
    </row>
    <row r="187" spans="1:11" ht="15.75" x14ac:dyDescent="0.25">
      <c r="A187" s="168" t="s">
        <v>348</v>
      </c>
      <c r="B187" s="619"/>
      <c r="C187" s="656"/>
      <c r="D187" s="656"/>
      <c r="E187" s="267"/>
      <c r="F187" s="267"/>
      <c r="G187" s="110"/>
      <c r="H187" s="110"/>
      <c r="I187" s="110"/>
      <c r="J187" s="110"/>
      <c r="K187" s="110"/>
    </row>
    <row r="188" spans="1:11" ht="15.75" x14ac:dyDescent="0.25">
      <c r="A188" s="170"/>
      <c r="B188" s="578" t="s">
        <v>196</v>
      </c>
      <c r="C188" s="579"/>
      <c r="D188" s="580"/>
      <c r="E188" s="165" t="s">
        <v>9</v>
      </c>
      <c r="F188" s="153" t="s">
        <v>9</v>
      </c>
      <c r="G188" s="153" t="s">
        <v>9</v>
      </c>
      <c r="H188" s="40">
        <f>SUM(H185:H187)</f>
        <v>0</v>
      </c>
      <c r="I188" s="257">
        <f>SUM(I186:I187)</f>
        <v>0</v>
      </c>
      <c r="J188" s="257">
        <f>SUM(J186:J187)</f>
        <v>0</v>
      </c>
      <c r="K188" s="257">
        <f>SUM(K186:K187)</f>
        <v>0</v>
      </c>
    </row>
    <row r="190" spans="1:11" ht="220.5" x14ac:dyDescent="0.25">
      <c r="A190" s="581" t="s">
        <v>261</v>
      </c>
      <c r="B190" s="564"/>
      <c r="C190" s="564"/>
      <c r="D190" s="564"/>
      <c r="E190" s="564"/>
      <c r="F190" s="564"/>
      <c r="G190" s="564"/>
      <c r="H190" s="564"/>
      <c r="I190" s="564"/>
      <c r="J190" s="564"/>
    </row>
    <row r="191" spans="1:11" ht="15.75" x14ac:dyDescent="0.25">
      <c r="A191" s="45"/>
      <c r="B191" s="45"/>
      <c r="C191" s="45"/>
      <c r="D191" s="45"/>
      <c r="E191" s="45"/>
      <c r="F191" s="45"/>
      <c r="G191" s="45"/>
      <c r="H191" s="45"/>
      <c r="I191" s="45"/>
      <c r="J191" s="45"/>
    </row>
    <row r="192" spans="1:11" ht="15.75" x14ac:dyDescent="0.25">
      <c r="A192" s="45"/>
      <c r="B192" s="30" t="s">
        <v>198</v>
      </c>
      <c r="C192" s="582" t="s">
        <v>103</v>
      </c>
      <c r="D192" s="583"/>
      <c r="E192" s="583"/>
      <c r="F192" s="583"/>
      <c r="G192" s="583"/>
      <c r="H192" s="583"/>
      <c r="I192" s="583"/>
      <c r="J192" s="583"/>
    </row>
    <row r="194" spans="1:11" ht="90" x14ac:dyDescent="0.25">
      <c r="A194" s="585" t="s">
        <v>200</v>
      </c>
      <c r="B194" s="584"/>
      <c r="C194" s="584"/>
      <c r="D194" s="584"/>
      <c r="E194" s="584"/>
      <c r="F194" s="584"/>
      <c r="G194" s="584"/>
      <c r="H194" s="458"/>
      <c r="I194" s="241" t="s">
        <v>273</v>
      </c>
      <c r="J194" s="241" t="s">
        <v>274</v>
      </c>
      <c r="K194" s="241" t="s">
        <v>278</v>
      </c>
    </row>
    <row r="195" spans="1:11" ht="60" x14ac:dyDescent="0.25">
      <c r="A195" s="241" t="s">
        <v>201</v>
      </c>
      <c r="B195" s="457" t="s">
        <v>238</v>
      </c>
      <c r="C195" s="584"/>
      <c r="D195" s="458"/>
      <c r="E195" s="47" t="s">
        <v>262</v>
      </c>
      <c r="F195" s="47" t="s">
        <v>263</v>
      </c>
      <c r="G195" s="47" t="s">
        <v>338</v>
      </c>
      <c r="H195" s="47" t="s">
        <v>337</v>
      </c>
      <c r="I195" s="47" t="s">
        <v>337</v>
      </c>
      <c r="J195" s="47" t="s">
        <v>337</v>
      </c>
      <c r="K195" s="47" t="s">
        <v>337</v>
      </c>
    </row>
    <row r="196" spans="1:11" x14ac:dyDescent="0.25">
      <c r="A196" s="54">
        <v>1</v>
      </c>
      <c r="B196" s="570" t="s">
        <v>1</v>
      </c>
      <c r="C196" s="598"/>
      <c r="D196" s="599"/>
      <c r="E196" s="246" t="s">
        <v>2</v>
      </c>
      <c r="F196" s="246" t="s">
        <v>124</v>
      </c>
      <c r="G196" s="246" t="s">
        <v>3</v>
      </c>
      <c r="H196" s="246" t="s">
        <v>4</v>
      </c>
      <c r="I196" s="246" t="s">
        <v>5</v>
      </c>
      <c r="J196" s="133" t="s">
        <v>6</v>
      </c>
      <c r="K196" s="133" t="s">
        <v>264</v>
      </c>
    </row>
    <row r="197" spans="1:11" ht="63" x14ac:dyDescent="0.25">
      <c r="A197" s="168" t="s">
        <v>347</v>
      </c>
      <c r="B197" s="660" t="s">
        <v>248</v>
      </c>
      <c r="C197" s="669"/>
      <c r="D197" s="669"/>
      <c r="E197" s="291"/>
      <c r="F197" s="291"/>
      <c r="G197" s="292" t="s">
        <v>368</v>
      </c>
      <c r="H197" s="293">
        <f>3313.1+1430+2487.5+168</f>
        <v>7398.6</v>
      </c>
      <c r="I197" s="301"/>
      <c r="J197" s="109"/>
      <c r="K197" s="117"/>
    </row>
    <row r="198" spans="1:11" ht="126" x14ac:dyDescent="0.25">
      <c r="A198" s="168" t="s">
        <v>348</v>
      </c>
      <c r="B198" s="586" t="s">
        <v>431</v>
      </c>
      <c r="C198" s="587"/>
      <c r="D198" s="588"/>
      <c r="E198" s="291"/>
      <c r="F198" s="291"/>
      <c r="G198" s="292" t="s">
        <v>16</v>
      </c>
      <c r="H198" s="293">
        <f>29850-I198</f>
        <v>27362.5</v>
      </c>
      <c r="I198" s="293">
        <v>2487.5</v>
      </c>
      <c r="J198" s="109"/>
      <c r="K198" s="117"/>
    </row>
    <row r="199" spans="1:11" ht="63" x14ac:dyDescent="0.25">
      <c r="A199" s="168" t="s">
        <v>349</v>
      </c>
      <c r="B199" s="592" t="s">
        <v>432</v>
      </c>
      <c r="C199" s="593"/>
      <c r="D199" s="594"/>
      <c r="E199" s="291"/>
      <c r="F199" s="291"/>
      <c r="G199" s="292" t="s">
        <v>16</v>
      </c>
      <c r="H199" s="293">
        <v>13339.04</v>
      </c>
      <c r="I199" s="293">
        <v>1444.55</v>
      </c>
      <c r="J199" s="109"/>
      <c r="K199" s="117"/>
    </row>
    <row r="200" spans="1:11" ht="63" x14ac:dyDescent="0.25">
      <c r="A200" s="168" t="s">
        <v>350</v>
      </c>
      <c r="B200" s="592" t="s">
        <v>433</v>
      </c>
      <c r="C200" s="593"/>
      <c r="D200" s="594"/>
      <c r="E200" s="291"/>
      <c r="F200" s="291"/>
      <c r="G200" s="292" t="s">
        <v>16</v>
      </c>
      <c r="H200" s="293">
        <v>8759.7900000000009</v>
      </c>
      <c r="I200" s="293"/>
      <c r="J200" s="109"/>
      <c r="K200" s="117"/>
    </row>
    <row r="201" spans="1:11" ht="63" x14ac:dyDescent="0.25">
      <c r="A201" s="168" t="s">
        <v>351</v>
      </c>
      <c r="B201" s="592" t="s">
        <v>434</v>
      </c>
      <c r="C201" s="593"/>
      <c r="D201" s="594"/>
      <c r="E201" s="291"/>
      <c r="F201" s="291"/>
      <c r="G201" s="292" t="s">
        <v>16</v>
      </c>
      <c r="H201" s="293">
        <v>5000</v>
      </c>
      <c r="I201" s="293"/>
      <c r="J201" s="109"/>
      <c r="K201" s="117"/>
    </row>
    <row r="202" spans="1:11" ht="126" x14ac:dyDescent="0.25">
      <c r="A202" s="168" t="s">
        <v>352</v>
      </c>
      <c r="B202" s="592" t="s">
        <v>435</v>
      </c>
      <c r="C202" s="593"/>
      <c r="D202" s="594"/>
      <c r="E202" s="291"/>
      <c r="F202" s="291"/>
      <c r="G202" s="292" t="s">
        <v>16</v>
      </c>
      <c r="H202" s="293">
        <v>12000</v>
      </c>
      <c r="I202" s="293"/>
      <c r="J202" s="109"/>
      <c r="K202" s="117"/>
    </row>
    <row r="203" spans="1:11" ht="31.5" x14ac:dyDescent="0.25">
      <c r="A203" s="168" t="s">
        <v>353</v>
      </c>
      <c r="B203" s="317" t="s">
        <v>436</v>
      </c>
      <c r="C203" s="318"/>
      <c r="D203" s="319"/>
      <c r="E203" s="291"/>
      <c r="F203" s="291"/>
      <c r="G203" s="292" t="s">
        <v>16</v>
      </c>
      <c r="H203" s="293">
        <f>39757.2-I203</f>
        <v>36444.1</v>
      </c>
      <c r="I203" s="293">
        <v>3313.1</v>
      </c>
      <c r="J203" s="109"/>
      <c r="K203" s="117"/>
    </row>
    <row r="204" spans="1:11" ht="31.5" x14ac:dyDescent="0.25">
      <c r="A204" s="168" t="s">
        <v>354</v>
      </c>
      <c r="B204" s="317" t="s">
        <v>437</v>
      </c>
      <c r="C204" s="318"/>
      <c r="D204" s="319"/>
      <c r="E204" s="291"/>
      <c r="F204" s="291"/>
      <c r="G204" s="292" t="s">
        <v>16</v>
      </c>
      <c r="H204" s="293">
        <v>2860</v>
      </c>
      <c r="I204" s="293"/>
      <c r="J204" s="109"/>
      <c r="K204" s="117"/>
    </row>
    <row r="205" spans="1:11" ht="15.75" x14ac:dyDescent="0.25">
      <c r="A205" s="168" t="s">
        <v>355</v>
      </c>
      <c r="B205" s="586"/>
      <c r="C205" s="587"/>
      <c r="D205" s="588"/>
      <c r="E205" s="291"/>
      <c r="F205" s="291"/>
      <c r="G205" s="292"/>
      <c r="H205" s="293"/>
      <c r="I205" s="293"/>
      <c r="J205" s="109"/>
      <c r="K205" s="117"/>
    </row>
    <row r="206" spans="1:11" ht="15.75" x14ac:dyDescent="0.25">
      <c r="A206" s="168" t="s">
        <v>356</v>
      </c>
      <c r="B206" s="586"/>
      <c r="C206" s="587"/>
      <c r="D206" s="588"/>
      <c r="E206" s="291"/>
      <c r="F206" s="291"/>
      <c r="G206" s="292"/>
      <c r="H206" s="293"/>
      <c r="I206" s="293"/>
      <c r="J206" s="109"/>
      <c r="K206" s="117"/>
    </row>
    <row r="207" spans="1:11" ht="15.75" x14ac:dyDescent="0.25">
      <c r="A207" s="168" t="s">
        <v>389</v>
      </c>
      <c r="B207" s="586"/>
      <c r="C207" s="587"/>
      <c r="D207" s="588"/>
      <c r="E207" s="291"/>
      <c r="F207" s="291"/>
      <c r="G207" s="292"/>
      <c r="H207" s="293"/>
      <c r="I207" s="293"/>
      <c r="J207" s="109"/>
      <c r="K207" s="117"/>
    </row>
    <row r="208" spans="1:11" ht="15.75" x14ac:dyDescent="0.25">
      <c r="A208" s="168" t="s">
        <v>390</v>
      </c>
      <c r="B208" s="592"/>
      <c r="C208" s="666"/>
      <c r="D208" s="659"/>
      <c r="E208" s="291"/>
      <c r="F208" s="291"/>
      <c r="G208" s="292"/>
      <c r="H208" s="293"/>
      <c r="I208" s="293"/>
      <c r="J208" s="109"/>
      <c r="K208" s="117"/>
    </row>
    <row r="209" spans="1:11" ht="15.75" x14ac:dyDescent="0.25">
      <c r="A209" s="168" t="s">
        <v>391</v>
      </c>
      <c r="B209" s="506"/>
      <c r="C209" s="629"/>
      <c r="D209" s="665"/>
      <c r="E209" s="114"/>
      <c r="F209" s="114"/>
      <c r="G209" s="269"/>
      <c r="H209" s="115"/>
      <c r="I209" s="109"/>
      <c r="J209" s="109"/>
      <c r="K209" s="117"/>
    </row>
    <row r="210" spans="1:11" ht="15.75" x14ac:dyDescent="0.25">
      <c r="A210" s="168" t="s">
        <v>392</v>
      </c>
      <c r="B210" s="506"/>
      <c r="C210" s="629"/>
      <c r="D210" s="665"/>
      <c r="E210" s="114"/>
      <c r="F210" s="114"/>
      <c r="G210" s="269"/>
      <c r="H210" s="115"/>
      <c r="I210" s="117"/>
      <c r="J210" s="117"/>
      <c r="K210" s="117"/>
    </row>
    <row r="211" spans="1:11" ht="15.75" x14ac:dyDescent="0.25">
      <c r="A211" s="168" t="s">
        <v>393</v>
      </c>
      <c r="B211" s="595"/>
      <c r="C211" s="596"/>
      <c r="D211" s="597"/>
      <c r="E211" s="114"/>
      <c r="F211" s="114"/>
      <c r="G211" s="269"/>
      <c r="H211" s="115"/>
      <c r="I211" s="117"/>
      <c r="J211" s="117"/>
      <c r="K211" s="117"/>
    </row>
    <row r="212" spans="1:11" ht="15.75" x14ac:dyDescent="0.25">
      <c r="A212" s="168" t="s">
        <v>411</v>
      </c>
      <c r="B212" s="595"/>
      <c r="C212" s="596"/>
      <c r="D212" s="597"/>
      <c r="E212" s="114"/>
      <c r="F212" s="114"/>
      <c r="G212" s="269"/>
      <c r="H212" s="115"/>
      <c r="I212" s="117"/>
      <c r="J212" s="117"/>
      <c r="K212" s="117"/>
    </row>
    <row r="213" spans="1:11" ht="15.75" x14ac:dyDescent="0.25">
      <c r="A213" s="168" t="s">
        <v>412</v>
      </c>
      <c r="B213" s="595"/>
      <c r="C213" s="596"/>
      <c r="D213" s="597"/>
      <c r="E213" s="114"/>
      <c r="F213" s="114"/>
      <c r="G213" s="269"/>
      <c r="H213" s="115"/>
      <c r="I213" s="117"/>
      <c r="J213" s="117"/>
      <c r="K213" s="117"/>
    </row>
    <row r="214" spans="1:11" ht="15.75" x14ac:dyDescent="0.25">
      <c r="A214" s="168" t="s">
        <v>413</v>
      </c>
      <c r="B214" s="506"/>
      <c r="C214" s="629"/>
      <c r="D214" s="665"/>
      <c r="E214" s="114"/>
      <c r="F214" s="114"/>
      <c r="G214" s="269"/>
      <c r="H214" s="115"/>
      <c r="I214" s="117"/>
      <c r="J214" s="117"/>
      <c r="K214" s="117"/>
    </row>
    <row r="215" spans="1:11" ht="15.75" x14ac:dyDescent="0.25">
      <c r="A215" s="168" t="s">
        <v>414</v>
      </c>
      <c r="B215" s="506"/>
      <c r="C215" s="629"/>
      <c r="D215" s="665"/>
      <c r="E215" s="114"/>
      <c r="F215" s="114"/>
      <c r="G215" s="269"/>
      <c r="H215" s="115"/>
      <c r="I215" s="117"/>
      <c r="J215" s="117"/>
      <c r="K215" s="117"/>
    </row>
    <row r="216" spans="1:11" ht="15.75" x14ac:dyDescent="0.25">
      <c r="A216" s="168" t="s">
        <v>415</v>
      </c>
      <c r="B216" s="595"/>
      <c r="C216" s="596"/>
      <c r="D216" s="597"/>
      <c r="E216" s="114"/>
      <c r="F216" s="114"/>
      <c r="G216" s="269"/>
      <c r="H216" s="115"/>
      <c r="I216" s="117"/>
      <c r="J216" s="117"/>
      <c r="K216" s="117"/>
    </row>
    <row r="217" spans="1:11" ht="15.75" x14ac:dyDescent="0.25">
      <c r="A217" s="170"/>
      <c r="B217" s="578" t="s">
        <v>196</v>
      </c>
      <c r="C217" s="579"/>
      <c r="D217" s="580"/>
      <c r="E217" s="171" t="s">
        <v>9</v>
      </c>
      <c r="F217" s="171" t="s">
        <v>9</v>
      </c>
      <c r="G217" s="171" t="s">
        <v>9</v>
      </c>
      <c r="H217" s="137">
        <f>SUM(H197:H216)</f>
        <v>113164.03</v>
      </c>
      <c r="I217" s="233">
        <f>16208.54+145131-13000</f>
        <v>148339.54</v>
      </c>
      <c r="J217" s="233">
        <f>16208.54+20000</f>
        <v>36208.54</v>
      </c>
      <c r="K217" s="233"/>
    </row>
    <row r="219" spans="1:11" ht="157.5" x14ac:dyDescent="0.25">
      <c r="A219" s="581" t="s">
        <v>265</v>
      </c>
      <c r="B219" s="564"/>
      <c r="C219" s="564"/>
      <c r="D219" s="564"/>
      <c r="E219" s="564"/>
      <c r="F219" s="564"/>
      <c r="G219" s="564"/>
      <c r="H219" s="564"/>
      <c r="I219" s="564"/>
      <c r="J219" s="564"/>
    </row>
    <row r="220" spans="1:11" ht="15.75" x14ac:dyDescent="0.25">
      <c r="A220" s="45"/>
      <c r="B220" s="45"/>
      <c r="C220" s="45"/>
      <c r="D220" s="45"/>
      <c r="E220" s="45"/>
      <c r="F220" s="45"/>
      <c r="G220" s="45"/>
      <c r="H220" s="45"/>
      <c r="I220" s="45"/>
      <c r="J220" s="45"/>
    </row>
    <row r="221" spans="1:11" ht="15.75" x14ac:dyDescent="0.25">
      <c r="A221" s="45"/>
      <c r="B221" s="30" t="s">
        <v>198</v>
      </c>
      <c r="C221" s="582" t="s">
        <v>103</v>
      </c>
      <c r="D221" s="583"/>
      <c r="E221" s="583"/>
      <c r="F221" s="583"/>
      <c r="G221" s="583"/>
      <c r="H221" s="583"/>
      <c r="I221" s="583"/>
      <c r="J221" s="583"/>
    </row>
    <row r="223" spans="1:11" ht="90" x14ac:dyDescent="0.25">
      <c r="A223" s="585" t="s">
        <v>200</v>
      </c>
      <c r="B223" s="584"/>
      <c r="C223" s="584"/>
      <c r="D223" s="584"/>
      <c r="E223" s="584"/>
      <c r="F223" s="584"/>
      <c r="G223" s="584"/>
      <c r="H223" s="458"/>
      <c r="I223" s="241" t="s">
        <v>273</v>
      </c>
      <c r="J223" s="241" t="s">
        <v>274</v>
      </c>
      <c r="K223" s="241" t="s">
        <v>278</v>
      </c>
    </row>
    <row r="224" spans="1:11" ht="60" x14ac:dyDescent="0.25">
      <c r="A224" s="241" t="s">
        <v>201</v>
      </c>
      <c r="B224" s="457" t="s">
        <v>238</v>
      </c>
      <c r="C224" s="584"/>
      <c r="D224" s="584"/>
      <c r="E224" s="458"/>
      <c r="F224" s="47" t="s">
        <v>266</v>
      </c>
      <c r="G224" s="47" t="s">
        <v>338</v>
      </c>
      <c r="H224" s="47" t="s">
        <v>267</v>
      </c>
      <c r="I224" s="47" t="s">
        <v>267</v>
      </c>
      <c r="J224" s="47" t="s">
        <v>267</v>
      </c>
      <c r="K224" s="47" t="s">
        <v>267</v>
      </c>
    </row>
    <row r="225" spans="1:11" x14ac:dyDescent="0.25">
      <c r="A225" s="54">
        <v>1</v>
      </c>
      <c r="B225" s="570">
        <v>2</v>
      </c>
      <c r="C225" s="572"/>
      <c r="D225" s="572"/>
      <c r="E225" s="571"/>
      <c r="F225" s="246" t="s">
        <v>2</v>
      </c>
      <c r="G225" s="246" t="s">
        <v>124</v>
      </c>
      <c r="H225" s="246" t="s">
        <v>3</v>
      </c>
      <c r="I225" s="54">
        <v>6</v>
      </c>
      <c r="J225" s="54">
        <v>7</v>
      </c>
      <c r="K225" s="54">
        <v>8</v>
      </c>
    </row>
    <row r="226" spans="1:11" ht="63" x14ac:dyDescent="0.25">
      <c r="A226" s="168" t="s">
        <v>347</v>
      </c>
      <c r="B226" s="672" t="s">
        <v>248</v>
      </c>
      <c r="C226" s="673"/>
      <c r="D226" s="673"/>
      <c r="E226" s="674"/>
      <c r="F226" s="114"/>
      <c r="G226" s="269" t="s">
        <v>368</v>
      </c>
      <c r="H226" s="293">
        <f>2217.51</f>
        <v>2217.5100000000002</v>
      </c>
      <c r="I226" s="117"/>
      <c r="J226" s="117"/>
      <c r="K226" s="117"/>
    </row>
    <row r="227" spans="1:11" ht="63" x14ac:dyDescent="0.25">
      <c r="A227" s="168" t="s">
        <v>348</v>
      </c>
      <c r="B227" s="592" t="s">
        <v>438</v>
      </c>
      <c r="C227" s="593"/>
      <c r="D227" s="593"/>
      <c r="E227" s="594"/>
      <c r="F227" s="291"/>
      <c r="G227" s="292" t="s">
        <v>16</v>
      </c>
      <c r="H227" s="293">
        <v>42000</v>
      </c>
      <c r="I227" s="293"/>
      <c r="J227" s="117"/>
      <c r="K227" s="117"/>
    </row>
    <row r="228" spans="1:11" ht="94.5" x14ac:dyDescent="0.25">
      <c r="A228" s="168" t="s">
        <v>349</v>
      </c>
      <c r="B228" s="592" t="s">
        <v>439</v>
      </c>
      <c r="C228" s="593"/>
      <c r="D228" s="593"/>
      <c r="E228" s="594"/>
      <c r="F228" s="291"/>
      <c r="G228" s="292" t="s">
        <v>16</v>
      </c>
      <c r="H228" s="293">
        <v>9000</v>
      </c>
      <c r="I228" s="293"/>
      <c r="J228" s="117"/>
      <c r="K228" s="117"/>
    </row>
    <row r="229" spans="1:11" ht="94.5" x14ac:dyDescent="0.25">
      <c r="A229" s="168" t="s">
        <v>350</v>
      </c>
      <c r="B229" s="592" t="s">
        <v>440</v>
      </c>
      <c r="C229" s="593"/>
      <c r="D229" s="593"/>
      <c r="E229" s="594"/>
      <c r="F229" s="291"/>
      <c r="G229" s="292" t="s">
        <v>16</v>
      </c>
      <c r="H229" s="293">
        <f>7911.36-I229</f>
        <v>7252.08</v>
      </c>
      <c r="I229" s="109">
        <v>659.28</v>
      </c>
      <c r="J229" s="117"/>
      <c r="K229" s="117"/>
    </row>
    <row r="230" spans="1:11" ht="31.5" x14ac:dyDescent="0.25">
      <c r="A230" s="168" t="s">
        <v>351</v>
      </c>
      <c r="B230" s="592" t="s">
        <v>441</v>
      </c>
      <c r="C230" s="593"/>
      <c r="D230" s="593"/>
      <c r="E230" s="594"/>
      <c r="F230" s="291"/>
      <c r="G230" s="292" t="s">
        <v>16</v>
      </c>
      <c r="H230" s="293">
        <f>8870.4-I230</f>
        <v>8131.2</v>
      </c>
      <c r="I230" s="293">
        <v>739.2</v>
      </c>
      <c r="J230" s="117"/>
      <c r="K230" s="117"/>
    </row>
    <row r="231" spans="1:11" ht="47.25" x14ac:dyDescent="0.25">
      <c r="A231" s="168" t="s">
        <v>352</v>
      </c>
      <c r="B231" s="592" t="s">
        <v>442</v>
      </c>
      <c r="C231" s="593"/>
      <c r="D231" s="593"/>
      <c r="E231" s="594"/>
      <c r="F231" s="291"/>
      <c r="G231" s="292" t="s">
        <v>16</v>
      </c>
      <c r="H231" s="293">
        <v>3010.5</v>
      </c>
      <c r="I231" s="293"/>
      <c r="J231" s="117"/>
      <c r="K231" s="117"/>
    </row>
    <row r="232" spans="1:11" ht="78.75" x14ac:dyDescent="0.25">
      <c r="A232" s="168" t="s">
        <v>353</v>
      </c>
      <c r="B232" s="592" t="s">
        <v>451</v>
      </c>
      <c r="C232" s="593"/>
      <c r="D232" s="593"/>
      <c r="E232" s="594"/>
      <c r="F232" s="294"/>
      <c r="G232" s="295">
        <v>120</v>
      </c>
      <c r="H232" s="293">
        <v>20000</v>
      </c>
      <c r="I232" s="293"/>
      <c r="J232" s="117"/>
      <c r="K232" s="117"/>
    </row>
    <row r="233" spans="1:11" ht="15.75" x14ac:dyDescent="0.25">
      <c r="A233" s="168" t="s">
        <v>354</v>
      </c>
      <c r="B233" s="589"/>
      <c r="C233" s="590"/>
      <c r="D233" s="590"/>
      <c r="E233" s="591"/>
      <c r="F233" s="114"/>
      <c r="G233" s="269"/>
      <c r="H233" s="115"/>
      <c r="I233" s="293"/>
      <c r="J233" s="117"/>
      <c r="K233" s="117"/>
    </row>
    <row r="234" spans="1:11" ht="15.75" x14ac:dyDescent="0.25">
      <c r="A234" s="168" t="s">
        <v>355</v>
      </c>
      <c r="B234" s="589"/>
      <c r="C234" s="590"/>
      <c r="D234" s="590"/>
      <c r="E234" s="591"/>
      <c r="F234" s="114"/>
      <c r="G234" s="269"/>
      <c r="H234" s="115"/>
      <c r="I234" s="293"/>
      <c r="J234" s="117"/>
      <c r="K234" s="117"/>
    </row>
    <row r="235" spans="1:11" ht="15.75" x14ac:dyDescent="0.25">
      <c r="A235" s="168" t="s">
        <v>356</v>
      </c>
      <c r="B235" s="589"/>
      <c r="C235" s="590"/>
      <c r="D235" s="590"/>
      <c r="E235" s="591"/>
      <c r="F235" s="114"/>
      <c r="G235" s="269"/>
      <c r="H235" s="115"/>
      <c r="I235" s="117"/>
      <c r="J235" s="117"/>
      <c r="K235" s="117"/>
    </row>
    <row r="236" spans="1:11" ht="15.75" x14ac:dyDescent="0.25">
      <c r="A236" s="168" t="s">
        <v>389</v>
      </c>
      <c r="B236" s="589"/>
      <c r="C236" s="590"/>
      <c r="D236" s="590"/>
      <c r="E236" s="591"/>
      <c r="F236" s="114"/>
      <c r="G236" s="269"/>
      <c r="H236" s="115"/>
      <c r="I236" s="117"/>
      <c r="J236" s="117"/>
      <c r="K236" s="117"/>
    </row>
    <row r="237" spans="1:11" ht="15.75" x14ac:dyDescent="0.25">
      <c r="A237" s="168" t="s">
        <v>390</v>
      </c>
      <c r="B237" s="506"/>
      <c r="C237" s="667"/>
      <c r="D237" s="667"/>
      <c r="E237" s="668"/>
      <c r="F237" s="114"/>
      <c r="G237" s="269"/>
      <c r="H237" s="115"/>
      <c r="I237" s="117"/>
      <c r="J237" s="117"/>
      <c r="K237" s="117"/>
    </row>
    <row r="238" spans="1:11" ht="15.75" x14ac:dyDescent="0.25">
      <c r="A238" s="168" t="s">
        <v>391</v>
      </c>
      <c r="B238" s="506"/>
      <c r="C238" s="667"/>
      <c r="D238" s="667"/>
      <c r="E238" s="668"/>
      <c r="F238" s="114"/>
      <c r="G238" s="269"/>
      <c r="H238" s="115"/>
      <c r="I238" s="117"/>
      <c r="J238" s="117"/>
      <c r="K238" s="117"/>
    </row>
    <row r="239" spans="1:11" ht="15.75" x14ac:dyDescent="0.25">
      <c r="A239" s="168" t="s">
        <v>392</v>
      </c>
      <c r="B239" s="589"/>
      <c r="C239" s="590"/>
      <c r="D239" s="590"/>
      <c r="E239" s="591"/>
      <c r="F239" s="114"/>
      <c r="G239" s="269"/>
      <c r="H239" s="115"/>
      <c r="I239" s="117"/>
      <c r="J239" s="117"/>
      <c r="K239" s="117"/>
    </row>
    <row r="240" spans="1:11" ht="15.75" x14ac:dyDescent="0.25">
      <c r="A240" s="168" t="s">
        <v>393</v>
      </c>
      <c r="B240" s="589"/>
      <c r="C240" s="590"/>
      <c r="D240" s="590"/>
      <c r="E240" s="591"/>
      <c r="F240" s="114"/>
      <c r="G240" s="269"/>
      <c r="H240" s="115"/>
      <c r="I240" s="117"/>
      <c r="J240" s="117"/>
      <c r="K240" s="117"/>
    </row>
    <row r="241" spans="1:11" ht="15.75" x14ac:dyDescent="0.25">
      <c r="A241" s="168" t="s">
        <v>411</v>
      </c>
      <c r="B241" s="589"/>
      <c r="C241" s="590"/>
      <c r="D241" s="590"/>
      <c r="E241" s="591"/>
      <c r="F241" s="114"/>
      <c r="G241" s="269"/>
      <c r="H241" s="115"/>
      <c r="I241" s="117"/>
      <c r="J241" s="117"/>
      <c r="K241" s="117"/>
    </row>
    <row r="242" spans="1:11" ht="15.75" x14ac:dyDescent="0.25">
      <c r="A242" s="168" t="s">
        <v>412</v>
      </c>
      <c r="B242" s="589"/>
      <c r="C242" s="590"/>
      <c r="D242" s="590"/>
      <c r="E242" s="591"/>
      <c r="F242" s="114"/>
      <c r="G242" s="269"/>
      <c r="H242" s="115"/>
      <c r="I242" s="117"/>
      <c r="J242" s="117"/>
      <c r="K242" s="117"/>
    </row>
    <row r="243" spans="1:11" ht="15.75" x14ac:dyDescent="0.25">
      <c r="A243" s="168" t="s">
        <v>413</v>
      </c>
      <c r="B243" s="506"/>
      <c r="C243" s="667"/>
      <c r="D243" s="667"/>
      <c r="E243" s="668"/>
      <c r="F243" s="114"/>
      <c r="G243" s="269"/>
      <c r="H243" s="115"/>
      <c r="I243" s="117"/>
      <c r="J243" s="117"/>
      <c r="K243" s="117"/>
    </row>
    <row r="244" spans="1:11" ht="15.75" x14ac:dyDescent="0.25">
      <c r="A244" s="168" t="s">
        <v>414</v>
      </c>
      <c r="B244" s="506"/>
      <c r="C244" s="667"/>
      <c r="D244" s="667"/>
      <c r="E244" s="668"/>
      <c r="F244" s="114"/>
      <c r="G244" s="269"/>
      <c r="H244" s="115"/>
      <c r="I244" s="117"/>
      <c r="J244" s="117"/>
      <c r="K244" s="117"/>
    </row>
    <row r="245" spans="1:11" ht="15.75" x14ac:dyDescent="0.25">
      <c r="A245" s="168" t="s">
        <v>415</v>
      </c>
      <c r="B245" s="589"/>
      <c r="C245" s="590"/>
      <c r="D245" s="590"/>
      <c r="E245" s="591"/>
      <c r="F245" s="114"/>
      <c r="G245" s="269"/>
      <c r="H245" s="115"/>
      <c r="I245" s="117"/>
      <c r="J245" s="117"/>
      <c r="K245" s="117"/>
    </row>
    <row r="246" spans="1:11" ht="15.75" x14ac:dyDescent="0.25">
      <c r="A246" s="168" t="s">
        <v>419</v>
      </c>
      <c r="B246" s="589"/>
      <c r="C246" s="590"/>
      <c r="D246" s="590"/>
      <c r="E246" s="591"/>
      <c r="F246" s="114"/>
      <c r="G246" s="269"/>
      <c r="H246" s="115"/>
      <c r="I246" s="117"/>
      <c r="J246" s="117"/>
      <c r="K246" s="117"/>
    </row>
    <row r="247" spans="1:11" ht="15.75" x14ac:dyDescent="0.25">
      <c r="A247" s="170"/>
      <c r="B247" s="578" t="s">
        <v>196</v>
      </c>
      <c r="C247" s="579"/>
      <c r="D247" s="579"/>
      <c r="E247" s="580"/>
      <c r="F247" s="153" t="s">
        <v>9</v>
      </c>
      <c r="G247" s="153" t="s">
        <v>9</v>
      </c>
      <c r="H247" s="137">
        <f>SUM(H226:H246)</f>
        <v>91611.290000000008</v>
      </c>
      <c r="I247" s="233">
        <v>70000</v>
      </c>
      <c r="J247" s="233">
        <v>20131</v>
      </c>
      <c r="K247" s="233"/>
    </row>
    <row r="248" spans="1:11" ht="15.75" x14ac:dyDescent="0.25">
      <c r="A248" s="55"/>
      <c r="B248" s="154"/>
      <c r="C248" s="155"/>
      <c r="D248" s="155"/>
      <c r="E248" s="155"/>
      <c r="F248" s="156"/>
      <c r="G248" s="156"/>
      <c r="H248" s="172"/>
      <c r="I248" s="172"/>
      <c r="J248" s="172"/>
    </row>
    <row r="249" spans="1:11" ht="15.75" x14ac:dyDescent="0.25">
      <c r="A249" s="45"/>
      <c r="B249" s="30" t="s">
        <v>198</v>
      </c>
      <c r="C249" s="582" t="s">
        <v>109</v>
      </c>
      <c r="D249" s="583"/>
      <c r="E249" s="583"/>
      <c r="F249" s="583"/>
      <c r="G249" s="583"/>
      <c r="H249" s="583"/>
      <c r="I249" s="583"/>
      <c r="J249" s="583"/>
    </row>
    <row r="251" spans="1:11" ht="90" x14ac:dyDescent="0.25">
      <c r="A251" s="585" t="s">
        <v>200</v>
      </c>
      <c r="B251" s="584"/>
      <c r="C251" s="584"/>
      <c r="D251" s="584"/>
      <c r="E251" s="584"/>
      <c r="F251" s="584"/>
      <c r="G251" s="584"/>
      <c r="H251" s="458"/>
      <c r="I251" s="241" t="s">
        <v>273</v>
      </c>
      <c r="J251" s="241" t="s">
        <v>274</v>
      </c>
      <c r="K251" s="241" t="s">
        <v>278</v>
      </c>
    </row>
    <row r="252" spans="1:11" ht="60" x14ac:dyDescent="0.25">
      <c r="A252" s="241" t="s">
        <v>201</v>
      </c>
      <c r="B252" s="457" t="s">
        <v>238</v>
      </c>
      <c r="C252" s="584"/>
      <c r="D252" s="584"/>
      <c r="E252" s="458"/>
      <c r="F252" s="47" t="s">
        <v>266</v>
      </c>
      <c r="G252" s="47" t="s">
        <v>338</v>
      </c>
      <c r="H252" s="47" t="s">
        <v>267</v>
      </c>
      <c r="I252" s="47" t="s">
        <v>267</v>
      </c>
      <c r="J252" s="47" t="s">
        <v>267</v>
      </c>
      <c r="K252" s="47" t="s">
        <v>267</v>
      </c>
    </row>
    <row r="253" spans="1:11" ht="15.75" x14ac:dyDescent="0.25">
      <c r="A253" s="54">
        <v>1</v>
      </c>
      <c r="B253" s="570">
        <v>2</v>
      </c>
      <c r="C253" s="572"/>
      <c r="D253" s="572"/>
      <c r="E253" s="571"/>
      <c r="F253" s="246" t="s">
        <v>2</v>
      </c>
      <c r="G253" s="246" t="s">
        <v>124</v>
      </c>
      <c r="H253" s="246" t="s">
        <v>3</v>
      </c>
      <c r="I253" s="54">
        <v>6</v>
      </c>
      <c r="J253" s="54">
        <v>7</v>
      </c>
      <c r="K253" s="168">
        <v>8</v>
      </c>
    </row>
    <row r="254" spans="1:11" ht="63" x14ac:dyDescent="0.25">
      <c r="A254" s="168" t="s">
        <v>347</v>
      </c>
      <c r="B254" s="672" t="s">
        <v>248</v>
      </c>
      <c r="C254" s="673"/>
      <c r="D254" s="673"/>
      <c r="E254" s="674"/>
      <c r="F254" s="114"/>
      <c r="G254" s="269"/>
      <c r="H254" s="115"/>
      <c r="I254" s="117"/>
      <c r="J254" s="117"/>
      <c r="K254" s="117"/>
    </row>
    <row r="255" spans="1:11" ht="15.75" x14ac:dyDescent="0.25">
      <c r="A255" s="168" t="s">
        <v>348</v>
      </c>
      <c r="B255" s="506"/>
      <c r="C255" s="670"/>
      <c r="D255" s="670"/>
      <c r="E255" s="671"/>
      <c r="F255" s="114"/>
      <c r="G255" s="269"/>
      <c r="H255" s="115"/>
      <c r="I255" s="117"/>
      <c r="J255" s="117"/>
      <c r="K255" s="117"/>
    </row>
    <row r="256" spans="1:11" ht="15.75" x14ac:dyDescent="0.25">
      <c r="A256" s="168" t="s">
        <v>349</v>
      </c>
      <c r="B256" s="506"/>
      <c r="C256" s="670"/>
      <c r="D256" s="670"/>
      <c r="E256" s="671"/>
      <c r="F256" s="114"/>
      <c r="G256" s="269"/>
      <c r="H256" s="115"/>
      <c r="I256" s="117"/>
      <c r="J256" s="117"/>
      <c r="K256" s="117"/>
    </row>
    <row r="257" spans="1:11" ht="15.75" x14ac:dyDescent="0.25">
      <c r="A257" s="168" t="s">
        <v>350</v>
      </c>
      <c r="B257" s="506"/>
      <c r="C257" s="670"/>
      <c r="D257" s="670"/>
      <c r="E257" s="671"/>
      <c r="F257" s="114"/>
      <c r="G257" s="269"/>
      <c r="H257" s="115"/>
      <c r="I257" s="117"/>
      <c r="J257" s="117"/>
      <c r="K257" s="117"/>
    </row>
    <row r="258" spans="1:11" ht="15.75" x14ac:dyDescent="0.25">
      <c r="A258" s="168" t="s">
        <v>351</v>
      </c>
      <c r="B258" s="506"/>
      <c r="C258" s="667"/>
      <c r="D258" s="667"/>
      <c r="E258" s="668"/>
      <c r="F258" s="114"/>
      <c r="G258" s="269"/>
      <c r="H258" s="115"/>
      <c r="I258" s="117"/>
      <c r="J258" s="117"/>
      <c r="K258" s="117"/>
    </row>
    <row r="259" spans="1:11" ht="15.75" x14ac:dyDescent="0.25">
      <c r="A259" s="170"/>
      <c r="B259" s="578" t="s">
        <v>196</v>
      </c>
      <c r="C259" s="579"/>
      <c r="D259" s="579"/>
      <c r="E259" s="580"/>
      <c r="F259" s="153" t="s">
        <v>9</v>
      </c>
      <c r="G259" s="153" t="s">
        <v>9</v>
      </c>
      <c r="H259" s="137">
        <f>SUM(H254:H258)</f>
        <v>0</v>
      </c>
      <c r="I259" s="233">
        <f>SUM(I254:I257)</f>
        <v>0</v>
      </c>
      <c r="J259" s="233">
        <f>SUM(J254:J257)</f>
        <v>0</v>
      </c>
      <c r="K259" s="233">
        <f>SUM(K254:K257)</f>
        <v>0</v>
      </c>
    </row>
    <row r="260" spans="1:11" ht="15.75" x14ac:dyDescent="0.25">
      <c r="A260" s="55"/>
      <c r="B260" s="154"/>
      <c r="C260" s="155"/>
      <c r="D260" s="155"/>
      <c r="E260" s="155"/>
      <c r="F260" s="156"/>
      <c r="G260" s="156"/>
      <c r="H260" s="172"/>
      <c r="I260" s="172"/>
      <c r="J260" s="172"/>
    </row>
    <row r="261" spans="1:11" ht="236.25" x14ac:dyDescent="0.25">
      <c r="A261" s="581" t="s">
        <v>268</v>
      </c>
      <c r="B261" s="564"/>
      <c r="C261" s="564"/>
      <c r="D261" s="564"/>
      <c r="E261" s="564"/>
      <c r="F261" s="564"/>
      <c r="G261" s="564"/>
      <c r="H261" s="564"/>
      <c r="I261" s="564"/>
      <c r="J261" s="564"/>
    </row>
    <row r="262" spans="1:11" ht="15.75" x14ac:dyDescent="0.25">
      <c r="A262" s="45"/>
      <c r="B262" s="45"/>
      <c r="C262" s="45"/>
      <c r="D262" s="45"/>
      <c r="E262" s="45"/>
      <c r="F262" s="45"/>
      <c r="G262" s="45"/>
      <c r="H262" s="45"/>
      <c r="I262" s="45"/>
      <c r="J262" s="45"/>
    </row>
    <row r="263" spans="1:11" ht="15.75" x14ac:dyDescent="0.25">
      <c r="A263" s="45"/>
      <c r="B263" s="30" t="s">
        <v>198</v>
      </c>
      <c r="C263" s="582" t="s">
        <v>103</v>
      </c>
      <c r="D263" s="583"/>
      <c r="E263" s="583"/>
      <c r="F263" s="583"/>
      <c r="G263" s="583"/>
      <c r="H263" s="583"/>
      <c r="I263" s="583"/>
      <c r="J263" s="583"/>
    </row>
    <row r="265" spans="1:11" ht="90" x14ac:dyDescent="0.25">
      <c r="A265" s="585" t="s">
        <v>200</v>
      </c>
      <c r="B265" s="584"/>
      <c r="C265" s="584"/>
      <c r="D265" s="584"/>
      <c r="E265" s="584"/>
      <c r="F265" s="584"/>
      <c r="G265" s="584"/>
      <c r="H265" s="458"/>
      <c r="I265" s="241" t="s">
        <v>273</v>
      </c>
      <c r="J265" s="241" t="s">
        <v>274</v>
      </c>
      <c r="K265" s="241" t="s">
        <v>278</v>
      </c>
    </row>
    <row r="266" spans="1:11" ht="45" x14ac:dyDescent="0.25">
      <c r="A266" s="241" t="s">
        <v>201</v>
      </c>
      <c r="B266" s="457" t="s">
        <v>238</v>
      </c>
      <c r="C266" s="584"/>
      <c r="D266" s="458"/>
      <c r="E266" s="47" t="s">
        <v>258</v>
      </c>
      <c r="F266" s="47" t="s">
        <v>269</v>
      </c>
      <c r="G266" s="47" t="s">
        <v>338</v>
      </c>
      <c r="H266" s="47" t="s">
        <v>270</v>
      </c>
      <c r="I266" s="47" t="s">
        <v>270</v>
      </c>
      <c r="J266" s="47" t="s">
        <v>270</v>
      </c>
      <c r="K266" s="47" t="s">
        <v>270</v>
      </c>
    </row>
    <row r="267" spans="1:11" x14ac:dyDescent="0.25">
      <c r="A267" s="54">
        <v>1</v>
      </c>
      <c r="B267" s="604" t="s">
        <v>1</v>
      </c>
      <c r="C267" s="605"/>
      <c r="D267" s="605"/>
      <c r="E267" s="246" t="s">
        <v>2</v>
      </c>
      <c r="F267" s="246" t="s">
        <v>124</v>
      </c>
      <c r="G267" s="246" t="s">
        <v>3</v>
      </c>
      <c r="H267" s="246" t="s">
        <v>4</v>
      </c>
      <c r="I267" s="133" t="s">
        <v>5</v>
      </c>
      <c r="J267" s="54">
        <v>8</v>
      </c>
      <c r="K267" s="54">
        <v>9</v>
      </c>
    </row>
    <row r="268" spans="1:11" ht="63" x14ac:dyDescent="0.25">
      <c r="A268" s="168" t="s">
        <v>347</v>
      </c>
      <c r="B268" s="602" t="s">
        <v>248</v>
      </c>
      <c r="C268" s="685"/>
      <c r="D268" s="685"/>
      <c r="E268" s="115"/>
      <c r="F268" s="272"/>
      <c r="G268" s="295">
        <v>110</v>
      </c>
      <c r="H268" s="293">
        <v>2970</v>
      </c>
      <c r="I268" s="115"/>
      <c r="J268" s="117"/>
      <c r="K268" s="174"/>
    </row>
    <row r="269" spans="1:11" ht="94.5" x14ac:dyDescent="0.25">
      <c r="A269" s="168" t="s">
        <v>348</v>
      </c>
      <c r="B269" s="592" t="s">
        <v>460</v>
      </c>
      <c r="C269" s="593"/>
      <c r="D269" s="594"/>
      <c r="E269" s="293"/>
      <c r="F269" s="294"/>
      <c r="G269" s="295">
        <v>120</v>
      </c>
      <c r="H269" s="293">
        <v>20000</v>
      </c>
      <c r="I269" s="115"/>
      <c r="J269" s="117"/>
      <c r="K269" s="174"/>
    </row>
    <row r="270" spans="1:11" ht="78.75" x14ac:dyDescent="0.25">
      <c r="A270" s="168" t="s">
        <v>349</v>
      </c>
      <c r="B270" s="592" t="s">
        <v>443</v>
      </c>
      <c r="C270" s="593"/>
      <c r="D270" s="594"/>
      <c r="E270" s="293"/>
      <c r="F270" s="294"/>
      <c r="G270" s="295">
        <v>120</v>
      </c>
      <c r="H270" s="293">
        <v>5000</v>
      </c>
      <c r="I270" s="115"/>
      <c r="J270" s="117"/>
      <c r="K270" s="174"/>
    </row>
    <row r="271" spans="1:11" ht="63" x14ac:dyDescent="0.25">
      <c r="A271" s="168" t="s">
        <v>350</v>
      </c>
      <c r="B271" s="592" t="s">
        <v>444</v>
      </c>
      <c r="C271" s="593"/>
      <c r="D271" s="594"/>
      <c r="E271" s="293"/>
      <c r="F271" s="294"/>
      <c r="G271" s="295">
        <v>120</v>
      </c>
      <c r="H271" s="293">
        <v>50000</v>
      </c>
      <c r="I271" s="115"/>
      <c r="J271" s="117"/>
      <c r="K271" s="174"/>
    </row>
    <row r="272" spans="1:11" ht="63" x14ac:dyDescent="0.25">
      <c r="A272" s="168" t="s">
        <v>351</v>
      </c>
      <c r="B272" s="322" t="s">
        <v>458</v>
      </c>
      <c r="C272" s="323"/>
      <c r="D272" s="324"/>
      <c r="E272" s="293"/>
      <c r="F272" s="294"/>
      <c r="G272" s="295">
        <v>120</v>
      </c>
      <c r="H272" s="293">
        <v>39474</v>
      </c>
      <c r="I272" s="115"/>
      <c r="J272" s="117"/>
      <c r="K272" s="174"/>
    </row>
    <row r="273" spans="1:11" ht="63" x14ac:dyDescent="0.25">
      <c r="A273" s="168" t="s">
        <v>352</v>
      </c>
      <c r="B273" s="619" t="s">
        <v>459</v>
      </c>
      <c r="C273" s="686"/>
      <c r="D273" s="686"/>
      <c r="E273" s="293"/>
      <c r="F273" s="294"/>
      <c r="G273" s="295">
        <v>120</v>
      </c>
      <c r="H273" s="293">
        <f>103885.32+2151.32</f>
        <v>106036.64000000001</v>
      </c>
      <c r="I273" s="115"/>
      <c r="J273" s="117"/>
      <c r="K273" s="174"/>
    </row>
    <row r="274" spans="1:11" ht="15.75" x14ac:dyDescent="0.25">
      <c r="A274" s="168" t="s">
        <v>353</v>
      </c>
      <c r="B274" s="619"/>
      <c r="C274" s="686"/>
      <c r="D274" s="686"/>
      <c r="E274" s="293"/>
      <c r="F274" s="294"/>
      <c r="G274" s="295"/>
      <c r="H274" s="293"/>
      <c r="I274" s="115"/>
      <c r="J274" s="117"/>
      <c r="K274" s="174"/>
    </row>
    <row r="275" spans="1:11" ht="15.75" x14ac:dyDescent="0.25">
      <c r="A275" s="168" t="s">
        <v>354</v>
      </c>
      <c r="B275" s="619"/>
      <c r="C275" s="686"/>
      <c r="D275" s="686"/>
      <c r="E275" s="293"/>
      <c r="F275" s="294"/>
      <c r="G275" s="295"/>
      <c r="H275" s="293"/>
      <c r="I275" s="115"/>
      <c r="J275" s="117"/>
      <c r="K275" s="174"/>
    </row>
    <row r="276" spans="1:11" ht="15.75" x14ac:dyDescent="0.25">
      <c r="A276" s="168" t="s">
        <v>355</v>
      </c>
      <c r="B276" s="621"/>
      <c r="C276" s="687"/>
      <c r="D276" s="687"/>
      <c r="E276" s="293"/>
      <c r="F276" s="294"/>
      <c r="G276" s="295"/>
      <c r="H276" s="293"/>
      <c r="I276" s="115"/>
      <c r="J276" s="117"/>
      <c r="K276" s="117"/>
    </row>
    <row r="277" spans="1:11" ht="15.75" x14ac:dyDescent="0.25">
      <c r="A277" s="168" t="s">
        <v>356</v>
      </c>
      <c r="B277" s="592"/>
      <c r="C277" s="593"/>
      <c r="D277" s="594"/>
      <c r="E277" s="293"/>
      <c r="F277" s="294"/>
      <c r="G277" s="295"/>
      <c r="H277" s="293"/>
      <c r="I277" s="115"/>
      <c r="J277" s="117"/>
      <c r="K277" s="117"/>
    </row>
    <row r="278" spans="1:11" ht="15.75" x14ac:dyDescent="0.25">
      <c r="A278" s="168" t="s">
        <v>389</v>
      </c>
      <c r="B278" s="506"/>
      <c r="C278" s="507"/>
      <c r="D278" s="515"/>
      <c r="E278" s="115"/>
      <c r="F278" s="272"/>
      <c r="G278" s="227"/>
      <c r="H278" s="115"/>
      <c r="I278" s="115"/>
      <c r="J278" s="117"/>
      <c r="K278" s="117"/>
    </row>
    <row r="279" spans="1:11" ht="15.75" x14ac:dyDescent="0.25">
      <c r="A279" s="168" t="s">
        <v>390</v>
      </c>
      <c r="B279" s="506"/>
      <c r="C279" s="507"/>
      <c r="D279" s="515"/>
      <c r="E279" s="115"/>
      <c r="F279" s="272"/>
      <c r="G279" s="227"/>
      <c r="H279" s="115"/>
      <c r="I279" s="115"/>
      <c r="J279" s="117"/>
      <c r="K279" s="117"/>
    </row>
    <row r="280" spans="1:11" ht="15.75" x14ac:dyDescent="0.25">
      <c r="A280" s="168" t="s">
        <v>391</v>
      </c>
      <c r="B280" s="506"/>
      <c r="C280" s="507"/>
      <c r="D280" s="515"/>
      <c r="E280" s="115"/>
      <c r="F280" s="272"/>
      <c r="G280" s="227"/>
      <c r="H280" s="115"/>
      <c r="I280" s="115"/>
      <c r="J280" s="117"/>
      <c r="K280" s="117"/>
    </row>
    <row r="281" spans="1:11" ht="15.75" x14ac:dyDescent="0.25">
      <c r="A281" s="168" t="s">
        <v>392</v>
      </c>
      <c r="B281" s="506"/>
      <c r="C281" s="507"/>
      <c r="D281" s="515"/>
      <c r="E281" s="115"/>
      <c r="F281" s="272"/>
      <c r="G281" s="227"/>
      <c r="H281" s="115"/>
      <c r="I281" s="115"/>
      <c r="J281" s="117"/>
      <c r="K281" s="117"/>
    </row>
    <row r="282" spans="1:11" ht="15.75" x14ac:dyDescent="0.25">
      <c r="A282" s="168" t="s">
        <v>393</v>
      </c>
      <c r="B282" s="506"/>
      <c r="C282" s="507"/>
      <c r="D282" s="515"/>
      <c r="E282" s="115"/>
      <c r="F282" s="272"/>
      <c r="G282" s="227"/>
      <c r="H282" s="115"/>
      <c r="I282" s="115"/>
      <c r="J282" s="117"/>
      <c r="K282" s="117"/>
    </row>
    <row r="283" spans="1:11" ht="15.75" x14ac:dyDescent="0.25">
      <c r="A283" s="168" t="s">
        <v>411</v>
      </c>
      <c r="B283" s="506"/>
      <c r="C283" s="507"/>
      <c r="D283" s="515"/>
      <c r="E283" s="115"/>
      <c r="F283" s="272"/>
      <c r="G283" s="227"/>
      <c r="H283" s="115"/>
      <c r="I283" s="115"/>
      <c r="J283" s="117"/>
      <c r="K283" s="117"/>
    </row>
    <row r="284" spans="1:11" ht="15.75" x14ac:dyDescent="0.25">
      <c r="A284" s="168" t="s">
        <v>412</v>
      </c>
      <c r="B284" s="506"/>
      <c r="C284" s="507"/>
      <c r="D284" s="515"/>
      <c r="E284" s="115"/>
      <c r="F284" s="272"/>
      <c r="G284" s="227"/>
      <c r="H284" s="115"/>
      <c r="I284" s="115"/>
      <c r="J284" s="117"/>
      <c r="K284" s="117"/>
    </row>
    <row r="285" spans="1:11" ht="15.75" x14ac:dyDescent="0.25">
      <c r="A285" s="168" t="s">
        <v>413</v>
      </c>
      <c r="B285" s="506"/>
      <c r="C285" s="507"/>
      <c r="D285" s="515"/>
      <c r="E285" s="115"/>
      <c r="F285" s="272"/>
      <c r="G285" s="227"/>
      <c r="H285" s="115"/>
      <c r="I285" s="115"/>
      <c r="J285" s="117"/>
      <c r="K285" s="117"/>
    </row>
    <row r="286" spans="1:11" ht="15.75" x14ac:dyDescent="0.25">
      <c r="A286" s="168" t="s">
        <v>414</v>
      </c>
      <c r="B286" s="506"/>
      <c r="C286" s="507"/>
      <c r="D286" s="515"/>
      <c r="E286" s="115"/>
      <c r="F286" s="272"/>
      <c r="G286" s="227"/>
      <c r="H286" s="115"/>
      <c r="I286" s="115"/>
      <c r="J286" s="117"/>
      <c r="K286" s="117"/>
    </row>
    <row r="287" spans="1:11" ht="15.75" x14ac:dyDescent="0.25">
      <c r="A287" s="168" t="s">
        <v>415</v>
      </c>
      <c r="B287" s="506"/>
      <c r="C287" s="507"/>
      <c r="D287" s="515"/>
      <c r="E287" s="115"/>
      <c r="F287" s="272"/>
      <c r="G287" s="227"/>
      <c r="H287" s="115"/>
      <c r="I287" s="115"/>
      <c r="J287" s="117"/>
      <c r="K287" s="117"/>
    </row>
    <row r="288" spans="1:11" ht="15.75" x14ac:dyDescent="0.25">
      <c r="A288" s="168" t="s">
        <v>419</v>
      </c>
      <c r="B288" s="506"/>
      <c r="C288" s="507"/>
      <c r="D288" s="515"/>
      <c r="E288" s="115"/>
      <c r="F288" s="272"/>
      <c r="G288" s="227"/>
      <c r="H288" s="115"/>
      <c r="I288" s="115"/>
      <c r="J288" s="117"/>
      <c r="K288" s="117"/>
    </row>
    <row r="289" spans="1:11" ht="15.75" x14ac:dyDescent="0.25">
      <c r="A289" s="168" t="s">
        <v>420</v>
      </c>
      <c r="B289" s="506"/>
      <c r="C289" s="507"/>
      <c r="D289" s="515"/>
      <c r="E289" s="115"/>
      <c r="F289" s="272"/>
      <c r="G289" s="227"/>
      <c r="H289" s="115"/>
      <c r="I289" s="115"/>
      <c r="J289" s="117"/>
      <c r="K289" s="117"/>
    </row>
    <row r="290" spans="1:11" ht="15.75" x14ac:dyDescent="0.25">
      <c r="A290" s="168" t="s">
        <v>421</v>
      </c>
      <c r="B290" s="506"/>
      <c r="C290" s="507"/>
      <c r="D290" s="515"/>
      <c r="E290" s="115"/>
      <c r="F290" s="272"/>
      <c r="G290" s="227"/>
      <c r="H290" s="115"/>
      <c r="I290" s="115"/>
      <c r="J290" s="117"/>
      <c r="K290" s="117"/>
    </row>
    <row r="291" spans="1:11" ht="15.75" x14ac:dyDescent="0.25">
      <c r="A291" s="168" t="s">
        <v>422</v>
      </c>
      <c r="B291" s="506"/>
      <c r="C291" s="507"/>
      <c r="D291" s="515"/>
      <c r="E291" s="115"/>
      <c r="F291" s="272"/>
      <c r="G291" s="227"/>
      <c r="H291" s="115"/>
      <c r="I291" s="115"/>
      <c r="J291" s="117"/>
      <c r="K291" s="117"/>
    </row>
    <row r="292" spans="1:11" ht="15.75" x14ac:dyDescent="0.25">
      <c r="A292" s="168" t="s">
        <v>423</v>
      </c>
      <c r="B292" s="506"/>
      <c r="C292" s="507"/>
      <c r="D292" s="515"/>
      <c r="E292" s="115"/>
      <c r="F292" s="272"/>
      <c r="G292" s="227"/>
      <c r="H292" s="115"/>
      <c r="I292" s="115"/>
      <c r="J292" s="117"/>
      <c r="K292" s="117"/>
    </row>
    <row r="293" spans="1:11" ht="15.75" x14ac:dyDescent="0.25">
      <c r="A293" s="168" t="s">
        <v>424</v>
      </c>
      <c r="B293" s="506"/>
      <c r="C293" s="507"/>
      <c r="D293" s="515"/>
      <c r="E293" s="115"/>
      <c r="F293" s="272"/>
      <c r="G293" s="227"/>
      <c r="H293" s="115"/>
      <c r="I293" s="115"/>
      <c r="J293" s="117"/>
      <c r="K293" s="117"/>
    </row>
    <row r="294" spans="1:11" ht="15.75" x14ac:dyDescent="0.25">
      <c r="A294" s="168" t="s">
        <v>425</v>
      </c>
      <c r="B294" s="506"/>
      <c r="C294" s="507"/>
      <c r="D294" s="515"/>
      <c r="E294" s="115"/>
      <c r="F294" s="272"/>
      <c r="G294" s="227"/>
      <c r="H294" s="115"/>
      <c r="I294" s="115"/>
      <c r="J294" s="117"/>
      <c r="K294" s="117"/>
    </row>
    <row r="295" spans="1:11" ht="15.75" x14ac:dyDescent="0.25">
      <c r="A295" s="170"/>
      <c r="B295" s="683" t="s">
        <v>196</v>
      </c>
      <c r="C295" s="684"/>
      <c r="D295" s="684"/>
      <c r="E295" s="212" t="s">
        <v>9</v>
      </c>
      <c r="F295" s="212" t="s">
        <v>9</v>
      </c>
      <c r="G295" s="212" t="s">
        <v>9</v>
      </c>
      <c r="H295" s="137">
        <f>SUM(H268:H294)</f>
        <v>223480.64</v>
      </c>
      <c r="I295" s="233">
        <v>240000</v>
      </c>
      <c r="J295" s="233">
        <v>200000</v>
      </c>
      <c r="K295" s="233">
        <v>0</v>
      </c>
    </row>
    <row r="296" spans="1:11" x14ac:dyDescent="0.25">
      <c r="A296" s="55"/>
      <c r="B296" s="177"/>
      <c r="C296" s="158"/>
      <c r="D296" s="158"/>
      <c r="E296" s="178"/>
      <c r="F296" s="178"/>
      <c r="G296" s="178"/>
      <c r="H296" s="179"/>
      <c r="I296" s="179"/>
      <c r="J296" s="179"/>
    </row>
    <row r="297" spans="1:11" ht="15.75" x14ac:dyDescent="0.25">
      <c r="A297" s="45"/>
      <c r="B297" s="30" t="s">
        <v>198</v>
      </c>
      <c r="C297" s="582" t="s">
        <v>109</v>
      </c>
      <c r="D297" s="583"/>
      <c r="E297" s="583"/>
      <c r="F297" s="583"/>
      <c r="G297" s="583"/>
      <c r="H297" s="583"/>
      <c r="I297" s="583"/>
      <c r="J297" s="583"/>
    </row>
    <row r="299" spans="1:11" ht="90" x14ac:dyDescent="0.25">
      <c r="A299" s="585" t="s">
        <v>200</v>
      </c>
      <c r="B299" s="584"/>
      <c r="C299" s="584"/>
      <c r="D299" s="584"/>
      <c r="E299" s="584"/>
      <c r="F299" s="584"/>
      <c r="G299" s="584"/>
      <c r="H299" s="458"/>
      <c r="I299" s="241" t="s">
        <v>273</v>
      </c>
      <c r="J299" s="241" t="s">
        <v>274</v>
      </c>
      <c r="K299" s="241" t="s">
        <v>278</v>
      </c>
    </row>
    <row r="300" spans="1:11" ht="45" x14ac:dyDescent="0.25">
      <c r="A300" s="241" t="s">
        <v>201</v>
      </c>
      <c r="B300" s="457" t="s">
        <v>238</v>
      </c>
      <c r="C300" s="584"/>
      <c r="D300" s="458"/>
      <c r="E300" s="47" t="s">
        <v>258</v>
      </c>
      <c r="F300" s="47" t="s">
        <v>269</v>
      </c>
      <c r="G300" s="47" t="s">
        <v>338</v>
      </c>
      <c r="H300" s="47" t="s">
        <v>270</v>
      </c>
      <c r="I300" s="47" t="s">
        <v>270</v>
      </c>
      <c r="J300" s="47" t="s">
        <v>270</v>
      </c>
      <c r="K300" s="47" t="s">
        <v>270</v>
      </c>
    </row>
    <row r="301" spans="1:11" x14ac:dyDescent="0.25">
      <c r="A301" s="54">
        <v>1</v>
      </c>
      <c r="B301" s="604" t="s">
        <v>1</v>
      </c>
      <c r="C301" s="605"/>
      <c r="D301" s="605"/>
      <c r="E301" s="246" t="s">
        <v>2</v>
      </c>
      <c r="F301" s="246" t="s">
        <v>124</v>
      </c>
      <c r="G301" s="246" t="s">
        <v>3</v>
      </c>
      <c r="H301" s="246" t="s">
        <v>4</v>
      </c>
      <c r="I301" s="133" t="s">
        <v>5</v>
      </c>
      <c r="J301" s="54">
        <v>8</v>
      </c>
      <c r="K301" s="54">
        <v>9</v>
      </c>
    </row>
    <row r="302" spans="1:11" ht="63" x14ac:dyDescent="0.25">
      <c r="A302" s="168" t="s">
        <v>347</v>
      </c>
      <c r="B302" s="602" t="s">
        <v>248</v>
      </c>
      <c r="C302" s="685"/>
      <c r="D302" s="685"/>
      <c r="E302" s="115"/>
      <c r="F302" s="272"/>
      <c r="G302" s="227">
        <v>110</v>
      </c>
      <c r="H302" s="115"/>
      <c r="I302" s="115"/>
      <c r="J302" s="117"/>
      <c r="K302" s="117"/>
    </row>
    <row r="303" spans="1:11" ht="15.75" x14ac:dyDescent="0.25">
      <c r="A303" s="168" t="s">
        <v>348</v>
      </c>
      <c r="B303" s="619"/>
      <c r="C303" s="686"/>
      <c r="D303" s="686"/>
      <c r="E303" s="115"/>
      <c r="F303" s="272"/>
      <c r="G303" s="227"/>
      <c r="H303" s="115"/>
      <c r="I303" s="115"/>
      <c r="J303" s="117"/>
      <c r="K303" s="117"/>
    </row>
    <row r="304" spans="1:11" ht="15.75" x14ac:dyDescent="0.25">
      <c r="A304" s="168" t="s">
        <v>349</v>
      </c>
      <c r="B304" s="619"/>
      <c r="C304" s="686"/>
      <c r="D304" s="686"/>
      <c r="E304" s="115"/>
      <c r="F304" s="272"/>
      <c r="G304" s="227"/>
      <c r="H304" s="115"/>
      <c r="I304" s="115"/>
      <c r="J304" s="117"/>
      <c r="K304" s="117"/>
    </row>
    <row r="305" spans="1:11" ht="15.75" x14ac:dyDescent="0.25">
      <c r="A305" s="168" t="s">
        <v>350</v>
      </c>
      <c r="B305" s="619"/>
      <c r="C305" s="686"/>
      <c r="D305" s="686"/>
      <c r="E305" s="115"/>
      <c r="F305" s="272"/>
      <c r="G305" s="227"/>
      <c r="H305" s="115"/>
      <c r="I305" s="115"/>
      <c r="J305" s="117"/>
      <c r="K305" s="117"/>
    </row>
    <row r="306" spans="1:11" ht="15.75" x14ac:dyDescent="0.25">
      <c r="A306" s="168" t="s">
        <v>351</v>
      </c>
      <c r="B306" s="619"/>
      <c r="C306" s="686"/>
      <c r="D306" s="686"/>
      <c r="E306" s="115"/>
      <c r="F306" s="272"/>
      <c r="G306" s="227"/>
      <c r="H306" s="115"/>
      <c r="I306" s="115"/>
      <c r="J306" s="117"/>
      <c r="K306" s="117"/>
    </row>
    <row r="307" spans="1:11" ht="15.75" x14ac:dyDescent="0.25">
      <c r="A307" s="170"/>
      <c r="B307" s="683" t="s">
        <v>196</v>
      </c>
      <c r="C307" s="684"/>
      <c r="D307" s="684"/>
      <c r="E307" s="212" t="s">
        <v>9</v>
      </c>
      <c r="F307" s="212" t="s">
        <v>9</v>
      </c>
      <c r="G307" s="212" t="s">
        <v>9</v>
      </c>
      <c r="H307" s="137">
        <f>SUM(H302:H306)</f>
        <v>0</v>
      </c>
      <c r="I307" s="233">
        <f>SUM(I302:I306)</f>
        <v>0</v>
      </c>
      <c r="J307" s="233">
        <f>SUM(J302:J306)</f>
        <v>0</v>
      </c>
      <c r="K307" s="233">
        <f>SUM(K302:K306)</f>
        <v>0</v>
      </c>
    </row>
    <row r="309" spans="1:11" ht="126" x14ac:dyDescent="0.25">
      <c r="A309" s="581" t="s">
        <v>271</v>
      </c>
      <c r="B309" s="564"/>
      <c r="C309" s="564"/>
      <c r="D309" s="564"/>
      <c r="E309" s="564"/>
      <c r="F309" s="564"/>
      <c r="G309" s="564"/>
      <c r="H309" s="564"/>
      <c r="I309" s="564"/>
      <c r="J309" s="564"/>
    </row>
    <row r="310" spans="1:11" ht="15.75" x14ac:dyDescent="0.25">
      <c r="A310" s="45"/>
      <c r="B310" s="45"/>
      <c r="C310" s="45"/>
      <c r="D310" s="45"/>
      <c r="E310" s="45"/>
      <c r="F310" s="45"/>
      <c r="G310" s="45"/>
      <c r="H310" s="45"/>
      <c r="I310" s="45"/>
      <c r="J310" s="45"/>
    </row>
    <row r="311" spans="1:11" ht="15.75" x14ac:dyDescent="0.25">
      <c r="A311" s="45"/>
      <c r="B311" s="30" t="s">
        <v>198</v>
      </c>
      <c r="C311" s="681" t="s">
        <v>103</v>
      </c>
      <c r="D311" s="682"/>
      <c r="E311" s="682"/>
      <c r="F311" s="682"/>
      <c r="G311" s="682"/>
      <c r="H311" s="682"/>
      <c r="I311" s="682"/>
      <c r="J311" s="682"/>
    </row>
    <row r="313" spans="1:11" ht="90" x14ac:dyDescent="0.25">
      <c r="A313" s="585" t="s">
        <v>200</v>
      </c>
      <c r="B313" s="584"/>
      <c r="C313" s="584"/>
      <c r="D313" s="584"/>
      <c r="E313" s="584"/>
      <c r="F313" s="584"/>
      <c r="G313" s="584"/>
      <c r="H313" s="458"/>
      <c r="I313" s="241" t="s">
        <v>273</v>
      </c>
      <c r="J313" s="241" t="s">
        <v>274</v>
      </c>
      <c r="K313" s="241" t="s">
        <v>278</v>
      </c>
    </row>
    <row r="314" spans="1:11" ht="60" x14ac:dyDescent="0.25">
      <c r="A314" s="241" t="s">
        <v>201</v>
      </c>
      <c r="B314" s="457" t="s">
        <v>157</v>
      </c>
      <c r="C314" s="584"/>
      <c r="D314" s="458"/>
      <c r="E314" s="47" t="s">
        <v>234</v>
      </c>
      <c r="F314" s="47" t="s">
        <v>235</v>
      </c>
      <c r="G314" s="47" t="s">
        <v>338</v>
      </c>
      <c r="H314" s="47" t="s">
        <v>272</v>
      </c>
      <c r="I314" s="47" t="s">
        <v>272</v>
      </c>
      <c r="J314" s="47" t="s">
        <v>272</v>
      </c>
      <c r="K314" s="47" t="s">
        <v>272</v>
      </c>
    </row>
    <row r="315" spans="1:11" x14ac:dyDescent="0.25">
      <c r="A315" s="54">
        <v>1</v>
      </c>
      <c r="B315" s="604" t="s">
        <v>1</v>
      </c>
      <c r="C315" s="605"/>
      <c r="D315" s="605"/>
      <c r="E315" s="246" t="s">
        <v>2</v>
      </c>
      <c r="F315" s="246" t="s">
        <v>124</v>
      </c>
      <c r="G315" s="246" t="s">
        <v>3</v>
      </c>
      <c r="H315" s="246" t="s">
        <v>4</v>
      </c>
      <c r="I315" s="133" t="s">
        <v>5</v>
      </c>
      <c r="J315" s="54">
        <v>8</v>
      </c>
      <c r="K315" s="54">
        <v>9</v>
      </c>
    </row>
    <row r="316" spans="1:11" ht="15.75" x14ac:dyDescent="0.25">
      <c r="A316" s="168" t="s">
        <v>347</v>
      </c>
      <c r="B316" s="619"/>
      <c r="C316" s="686"/>
      <c r="D316" s="686"/>
      <c r="E316" s="169"/>
      <c r="F316" s="169"/>
      <c r="G316" s="269"/>
      <c r="H316" s="110"/>
      <c r="I316" s="110"/>
      <c r="J316" s="110"/>
      <c r="K316" s="110"/>
    </row>
    <row r="317" spans="1:11" ht="15.75" x14ac:dyDescent="0.25">
      <c r="A317" s="168" t="s">
        <v>348</v>
      </c>
      <c r="B317" s="675"/>
      <c r="C317" s="676"/>
      <c r="D317" s="676"/>
      <c r="E317" s="169"/>
      <c r="F317" s="169"/>
      <c r="G317" s="269"/>
      <c r="H317" s="110"/>
      <c r="I317" s="110"/>
      <c r="J317" s="110"/>
      <c r="K317" s="110"/>
    </row>
    <row r="318" spans="1:11" ht="15.75" x14ac:dyDescent="0.25">
      <c r="A318" s="170"/>
      <c r="B318" s="663" t="s">
        <v>196</v>
      </c>
      <c r="C318" s="677"/>
      <c r="D318" s="677"/>
      <c r="E318" s="165" t="s">
        <v>9</v>
      </c>
      <c r="F318" s="165" t="s">
        <v>9</v>
      </c>
      <c r="G318" s="165" t="s">
        <v>9</v>
      </c>
      <c r="H318" s="40">
        <f>SUM(H316:H317)</f>
        <v>0</v>
      </c>
      <c r="I318" s="256"/>
      <c r="J318" s="257"/>
      <c r="K318" s="25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workbookViewId="0"/>
  </sheetViews>
  <sheetFormatPr defaultRowHeight="15" x14ac:dyDescent="0.25"/>
  <sheetData>
    <row r="2" spans="1:14" ht="63" x14ac:dyDescent="0.25">
      <c r="A2" s="401" t="s">
        <v>343</v>
      </c>
      <c r="B2" s="401"/>
      <c r="C2" s="401"/>
      <c r="D2" s="442"/>
      <c r="E2" s="557" t="s">
        <v>362</v>
      </c>
      <c r="F2" s="558"/>
      <c r="G2" s="558"/>
      <c r="H2" s="558"/>
      <c r="I2" s="558"/>
      <c r="J2" s="558"/>
      <c r="K2" s="558"/>
      <c r="L2" s="558"/>
      <c r="M2" s="558"/>
      <c r="N2" s="558"/>
    </row>
    <row r="3" spans="1:14" x14ac:dyDescent="0.25"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26" x14ac:dyDescent="0.25">
      <c r="A4" s="565" t="s">
        <v>342</v>
      </c>
      <c r="B4" s="542"/>
      <c r="C4" s="542"/>
      <c r="D4" s="542"/>
      <c r="E4" s="542"/>
      <c r="F4" s="542"/>
      <c r="G4" s="542"/>
      <c r="H4" s="542"/>
      <c r="I4" s="542"/>
      <c r="J4" s="564"/>
      <c r="K4" s="564"/>
      <c r="L4" s="564"/>
      <c r="M4" s="564"/>
      <c r="N4" s="564"/>
    </row>
    <row r="5" spans="1:14" ht="15.75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41.75" x14ac:dyDescent="0.25">
      <c r="A6" s="512" t="s">
        <v>341</v>
      </c>
      <c r="B6" s="564"/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</row>
    <row r="8" spans="1:14" ht="15.75" x14ac:dyDescent="0.25">
      <c r="B8" s="30" t="s">
        <v>198</v>
      </c>
      <c r="C8" s="566" t="s">
        <v>60</v>
      </c>
      <c r="D8" s="567"/>
      <c r="E8" s="567"/>
      <c r="F8" s="567"/>
      <c r="G8" s="567"/>
      <c r="H8" s="567"/>
      <c r="I8" s="567"/>
      <c r="J8" s="564"/>
      <c r="K8" s="564"/>
      <c r="L8" s="564"/>
      <c r="M8" s="564"/>
      <c r="N8" s="564"/>
    </row>
    <row r="10" spans="1:14" ht="60" x14ac:dyDescent="0.25">
      <c r="A10" s="537" t="s">
        <v>200</v>
      </c>
      <c r="B10" s="553"/>
      <c r="C10" s="553"/>
      <c r="D10" s="553"/>
      <c r="E10" s="553"/>
      <c r="F10" s="553"/>
      <c r="G10" s="553"/>
      <c r="H10" s="553"/>
      <c r="I10" s="553"/>
      <c r="J10" s="553"/>
      <c r="K10" s="553"/>
      <c r="L10" s="553"/>
      <c r="M10" s="241" t="s">
        <v>273</v>
      </c>
      <c r="N10" s="241" t="s">
        <v>274</v>
      </c>
    </row>
    <row r="11" spans="1:14" ht="120" x14ac:dyDescent="0.25">
      <c r="A11" s="537" t="s">
        <v>201</v>
      </c>
      <c r="B11" s="559" t="s">
        <v>322</v>
      </c>
      <c r="C11" s="454"/>
      <c r="D11" s="537" t="s">
        <v>323</v>
      </c>
      <c r="E11" s="537" t="s">
        <v>328</v>
      </c>
      <c r="F11" s="537"/>
      <c r="G11" s="537"/>
      <c r="H11" s="537"/>
      <c r="I11" s="537" t="s">
        <v>329</v>
      </c>
      <c r="J11" s="537" t="s">
        <v>330</v>
      </c>
      <c r="K11" s="537" t="s">
        <v>331</v>
      </c>
      <c r="L11" s="537" t="s">
        <v>345</v>
      </c>
      <c r="M11" s="537" t="s">
        <v>332</v>
      </c>
      <c r="N11" s="537" t="s">
        <v>332</v>
      </c>
    </row>
    <row r="12" spans="1:14" ht="30" x14ac:dyDescent="0.25">
      <c r="A12" s="537"/>
      <c r="B12" s="560"/>
      <c r="C12" s="561"/>
      <c r="D12" s="537"/>
      <c r="E12" s="537" t="s">
        <v>324</v>
      </c>
      <c r="F12" s="537" t="s">
        <v>32</v>
      </c>
      <c r="G12" s="537"/>
      <c r="H12" s="537"/>
      <c r="I12" s="537"/>
      <c r="J12" s="537"/>
      <c r="K12" s="537"/>
      <c r="L12" s="537"/>
      <c r="M12" s="537"/>
      <c r="N12" s="537"/>
    </row>
    <row r="13" spans="1:14" ht="120" x14ac:dyDescent="0.25">
      <c r="A13" s="537"/>
      <c r="B13" s="455"/>
      <c r="C13" s="456"/>
      <c r="D13" s="537"/>
      <c r="E13" s="537"/>
      <c r="F13" s="241" t="s">
        <v>325</v>
      </c>
      <c r="G13" s="245" t="s">
        <v>326</v>
      </c>
      <c r="H13" s="241" t="s">
        <v>327</v>
      </c>
      <c r="I13" s="537"/>
      <c r="J13" s="537"/>
      <c r="K13" s="537"/>
      <c r="L13" s="537"/>
      <c r="M13" s="537"/>
      <c r="N13" s="537"/>
    </row>
    <row r="14" spans="1:14" x14ac:dyDescent="0.25">
      <c r="A14" s="54">
        <v>1</v>
      </c>
      <c r="B14" s="570" t="s">
        <v>1</v>
      </c>
      <c r="C14" s="571"/>
      <c r="D14" s="11" t="s">
        <v>2</v>
      </c>
      <c r="E14" s="11" t="s">
        <v>124</v>
      </c>
      <c r="F14" s="11" t="s">
        <v>3</v>
      </c>
      <c r="G14" s="255" t="s">
        <v>4</v>
      </c>
      <c r="H14" s="11" t="s">
        <v>5</v>
      </c>
      <c r="I14" s="11" t="s">
        <v>6</v>
      </c>
      <c r="J14" s="11" t="s">
        <v>264</v>
      </c>
      <c r="K14" s="57">
        <v>10</v>
      </c>
      <c r="L14" s="57">
        <v>11</v>
      </c>
      <c r="M14" s="57">
        <v>12</v>
      </c>
      <c r="N14" s="57">
        <v>13</v>
      </c>
    </row>
    <row r="15" spans="1:14" ht="38.25" x14ac:dyDescent="0.25">
      <c r="A15" s="250" t="s">
        <v>347</v>
      </c>
      <c r="B15" s="568" t="s">
        <v>191</v>
      </c>
      <c r="C15" s="569"/>
      <c r="D15" s="108"/>
      <c r="E15" s="108"/>
      <c r="F15" s="108"/>
      <c r="G15" s="258"/>
      <c r="H15" s="109"/>
      <c r="I15" s="109"/>
      <c r="J15" s="109"/>
      <c r="K15" s="109"/>
      <c r="L15" s="109"/>
      <c r="M15" s="109"/>
      <c r="N15" s="109"/>
    </row>
    <row r="16" spans="1:14" ht="38.25" x14ac:dyDescent="0.25">
      <c r="A16" s="250" t="s">
        <v>348</v>
      </c>
      <c r="B16" s="568" t="s">
        <v>192</v>
      </c>
      <c r="C16" s="569"/>
      <c r="D16" s="108"/>
      <c r="E16" s="108"/>
      <c r="F16" s="108"/>
      <c r="G16" s="258"/>
      <c r="H16" s="109"/>
      <c r="I16" s="109"/>
      <c r="J16" s="109"/>
      <c r="K16" s="109"/>
      <c r="L16" s="109"/>
      <c r="M16" s="109"/>
      <c r="N16" s="109"/>
    </row>
    <row r="17" spans="1:14" ht="51" x14ac:dyDescent="0.25">
      <c r="A17" s="250" t="s">
        <v>349</v>
      </c>
      <c r="B17" s="568" t="s">
        <v>193</v>
      </c>
      <c r="C17" s="569"/>
      <c r="D17" s="108"/>
      <c r="E17" s="108"/>
      <c r="F17" s="108"/>
      <c r="G17" s="258"/>
      <c r="H17" s="109"/>
      <c r="I17" s="109"/>
      <c r="J17" s="109"/>
      <c r="K17" s="109"/>
      <c r="L17" s="109"/>
      <c r="M17" s="109"/>
      <c r="N17" s="109"/>
    </row>
    <row r="18" spans="1:14" ht="15.75" x14ac:dyDescent="0.25">
      <c r="A18" s="250" t="s">
        <v>350</v>
      </c>
      <c r="B18" s="568" t="s">
        <v>194</v>
      </c>
      <c r="C18" s="569"/>
      <c r="D18" s="108"/>
      <c r="E18" s="108"/>
      <c r="F18" s="108"/>
      <c r="G18" s="258"/>
      <c r="H18" s="109"/>
      <c r="I18" s="109"/>
      <c r="J18" s="109"/>
      <c r="K18" s="109"/>
      <c r="L18" s="109"/>
      <c r="M18" s="109"/>
      <c r="N18" s="109"/>
    </row>
    <row r="19" spans="1:14" ht="38.25" x14ac:dyDescent="0.25">
      <c r="A19" s="250" t="s">
        <v>351</v>
      </c>
      <c r="B19" s="568" t="s">
        <v>195</v>
      </c>
      <c r="C19" s="569"/>
      <c r="D19" s="109"/>
      <c r="E19" s="109"/>
      <c r="F19" s="109"/>
      <c r="G19" s="258"/>
      <c r="H19" s="109"/>
      <c r="I19" s="109"/>
      <c r="J19" s="109"/>
      <c r="K19" s="109"/>
      <c r="L19" s="109"/>
      <c r="M19" s="109"/>
      <c r="N19" s="109"/>
    </row>
    <row r="20" spans="1:14" ht="15.75" x14ac:dyDescent="0.25">
      <c r="A20" s="37"/>
      <c r="B20" s="562" t="s">
        <v>196</v>
      </c>
      <c r="C20" s="563"/>
      <c r="D20" s="259" t="s">
        <v>9</v>
      </c>
      <c r="E20" s="260" t="s">
        <v>9</v>
      </c>
      <c r="F20" s="260" t="s">
        <v>9</v>
      </c>
      <c r="G20" s="261" t="s">
        <v>9</v>
      </c>
      <c r="H20" s="260" t="s">
        <v>9</v>
      </c>
      <c r="I20" s="260" t="s">
        <v>9</v>
      </c>
      <c r="J20" s="262" t="s">
        <v>9</v>
      </c>
      <c r="K20" s="262" t="s">
        <v>9</v>
      </c>
      <c r="L20" s="53">
        <f>SUM(L15:L19)</f>
        <v>0</v>
      </c>
      <c r="M20" s="256"/>
      <c r="N20" s="25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M341"/>
  <sheetViews>
    <sheetView workbookViewId="0"/>
  </sheetViews>
  <sheetFormatPr defaultRowHeight="15" x14ac:dyDescent="0.25"/>
  <sheetData>
    <row r="1" spans="1:10" ht="220.5" x14ac:dyDescent="0.25">
      <c r="A1" s="512" t="s">
        <v>197</v>
      </c>
      <c r="B1" s="564"/>
      <c r="C1" s="564"/>
      <c r="D1" s="564"/>
      <c r="E1" s="564"/>
      <c r="F1" s="564"/>
      <c r="G1" s="564"/>
      <c r="H1" s="564"/>
      <c r="I1" s="564"/>
      <c r="J1" s="564"/>
    </row>
    <row r="3" spans="1:10" ht="15.75" x14ac:dyDescent="0.25">
      <c r="B3" s="30" t="s">
        <v>198</v>
      </c>
      <c r="C3" s="627" t="s">
        <v>199</v>
      </c>
      <c r="D3" s="644"/>
      <c r="E3" s="644"/>
      <c r="F3" s="644"/>
      <c r="G3" s="644"/>
      <c r="H3" s="644"/>
      <c r="I3" s="644"/>
      <c r="J3" s="644"/>
    </row>
    <row r="5" spans="1:10" ht="60" x14ac:dyDescent="0.25">
      <c r="A5" s="585" t="s">
        <v>200</v>
      </c>
      <c r="B5" s="584"/>
      <c r="C5" s="584"/>
      <c r="D5" s="584"/>
      <c r="E5" s="584"/>
      <c r="F5" s="584"/>
      <c r="G5" s="584"/>
      <c r="H5" s="458"/>
      <c r="I5" s="241" t="s">
        <v>273</v>
      </c>
      <c r="J5" s="241" t="s">
        <v>274</v>
      </c>
    </row>
    <row r="6" spans="1:10" ht="120" x14ac:dyDescent="0.25">
      <c r="A6" s="241" t="s">
        <v>201</v>
      </c>
      <c r="B6" s="457" t="s">
        <v>202</v>
      </c>
      <c r="C6" s="584"/>
      <c r="D6" s="458"/>
      <c r="E6" s="47" t="s">
        <v>203</v>
      </c>
      <c r="F6" s="47" t="s">
        <v>204</v>
      </c>
      <c r="G6" s="47" t="s">
        <v>205</v>
      </c>
      <c r="H6" s="47" t="s">
        <v>206</v>
      </c>
      <c r="I6" s="47" t="s">
        <v>206</v>
      </c>
      <c r="J6" s="47" t="s">
        <v>206</v>
      </c>
    </row>
    <row r="7" spans="1:10" x14ac:dyDescent="0.25">
      <c r="A7" s="54">
        <v>1</v>
      </c>
      <c r="B7" s="570" t="s">
        <v>1</v>
      </c>
      <c r="C7" s="572"/>
      <c r="D7" s="571"/>
      <c r="E7" s="246" t="s">
        <v>2</v>
      </c>
      <c r="F7" s="246" t="s">
        <v>124</v>
      </c>
      <c r="G7" s="246" t="s">
        <v>3</v>
      </c>
      <c r="H7" s="246" t="s">
        <v>4</v>
      </c>
      <c r="I7" s="246" t="s">
        <v>5</v>
      </c>
      <c r="J7" s="133" t="s">
        <v>6</v>
      </c>
    </row>
    <row r="8" spans="1:10" ht="40.5" x14ac:dyDescent="0.25">
      <c r="A8" s="250" t="s">
        <v>347</v>
      </c>
      <c r="B8" s="711" t="s">
        <v>408</v>
      </c>
      <c r="C8" s="712"/>
      <c r="D8" s="713"/>
      <c r="E8" s="134"/>
      <c r="F8" s="134"/>
      <c r="G8" s="135"/>
      <c r="H8" s="110"/>
      <c r="I8" s="110"/>
      <c r="J8" s="110"/>
    </row>
    <row r="9" spans="1:10" ht="15.75" x14ac:dyDescent="0.25">
      <c r="A9" s="250" t="s">
        <v>348</v>
      </c>
      <c r="B9" s="711"/>
      <c r="C9" s="712"/>
      <c r="D9" s="713"/>
      <c r="E9" s="134"/>
      <c r="F9" s="134"/>
      <c r="G9" s="135"/>
      <c r="H9" s="110"/>
      <c r="I9" s="110"/>
      <c r="J9" s="110"/>
    </row>
    <row r="10" spans="1:10" ht="15.75" x14ac:dyDescent="0.25">
      <c r="A10" s="37"/>
      <c r="B10" s="714" t="s">
        <v>196</v>
      </c>
      <c r="C10" s="715"/>
      <c r="D10" s="716"/>
      <c r="E10" s="136" t="s">
        <v>9</v>
      </c>
      <c r="F10" s="136" t="s">
        <v>9</v>
      </c>
      <c r="G10" s="136" t="s">
        <v>9</v>
      </c>
      <c r="H10" s="137">
        <f>SUM(H8:H9)</f>
        <v>0</v>
      </c>
      <c r="I10" s="233">
        <f>SUM(I8:I9)</f>
        <v>0</v>
      </c>
      <c r="J10" s="233">
        <f>SUM(J8:J9)</f>
        <v>0</v>
      </c>
    </row>
    <row r="12" spans="1:10" ht="189" x14ac:dyDescent="0.25">
      <c r="A12" s="512" t="s">
        <v>207</v>
      </c>
      <c r="B12" s="564"/>
      <c r="C12" s="564"/>
      <c r="D12" s="564"/>
      <c r="E12" s="564"/>
      <c r="F12" s="564"/>
      <c r="G12" s="564"/>
      <c r="H12" s="564"/>
      <c r="I12" s="564"/>
      <c r="J12" s="564"/>
    </row>
    <row r="13" spans="1:10" ht="15.75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45"/>
    </row>
    <row r="14" spans="1:10" ht="15.75" x14ac:dyDescent="0.25">
      <c r="A14" s="45"/>
      <c r="B14" s="30" t="s">
        <v>198</v>
      </c>
      <c r="C14" s="582" t="s">
        <v>208</v>
      </c>
      <c r="D14" s="644"/>
      <c r="E14" s="644"/>
      <c r="F14" s="644"/>
      <c r="G14" s="644"/>
      <c r="H14" s="644"/>
      <c r="I14" s="644"/>
      <c r="J14" s="644"/>
    </row>
    <row r="16" spans="1:10" ht="60" x14ac:dyDescent="0.25">
      <c r="A16" s="585" t="s">
        <v>200</v>
      </c>
      <c r="B16" s="584"/>
      <c r="C16" s="584"/>
      <c r="D16" s="584"/>
      <c r="E16" s="584"/>
      <c r="F16" s="584"/>
      <c r="G16" s="584"/>
      <c r="H16" s="458"/>
      <c r="I16" s="241" t="s">
        <v>273</v>
      </c>
      <c r="J16" s="241" t="s">
        <v>274</v>
      </c>
    </row>
    <row r="17" spans="1:10" ht="105" x14ac:dyDescent="0.25">
      <c r="A17" s="241" t="s">
        <v>201</v>
      </c>
      <c r="B17" s="457" t="s">
        <v>202</v>
      </c>
      <c r="C17" s="584"/>
      <c r="D17" s="458"/>
      <c r="E17" s="47" t="s">
        <v>209</v>
      </c>
      <c r="F17" s="47" t="s">
        <v>210</v>
      </c>
      <c r="G17" s="47" t="s">
        <v>211</v>
      </c>
      <c r="H17" s="47" t="s">
        <v>206</v>
      </c>
      <c r="I17" s="47" t="s">
        <v>206</v>
      </c>
      <c r="J17" s="47" t="s">
        <v>206</v>
      </c>
    </row>
    <row r="18" spans="1:10" x14ac:dyDescent="0.25">
      <c r="A18" s="54">
        <v>1</v>
      </c>
      <c r="B18" s="570" t="s">
        <v>1</v>
      </c>
      <c r="C18" s="572"/>
      <c r="D18" s="571"/>
      <c r="E18" s="246" t="s">
        <v>2</v>
      </c>
      <c r="F18" s="246" t="s">
        <v>124</v>
      </c>
      <c r="G18" s="246" t="s">
        <v>3</v>
      </c>
      <c r="H18" s="246" t="s">
        <v>4</v>
      </c>
      <c r="I18" s="246" t="s">
        <v>5</v>
      </c>
      <c r="J18" s="133" t="s">
        <v>6</v>
      </c>
    </row>
    <row r="19" spans="1:10" ht="15.75" x14ac:dyDescent="0.25">
      <c r="A19" s="250" t="s">
        <v>347</v>
      </c>
      <c r="B19" s="717"/>
      <c r="C19" s="718"/>
      <c r="D19" s="719"/>
      <c r="E19" s="134"/>
      <c r="F19" s="134"/>
      <c r="G19" s="135"/>
      <c r="H19" s="110"/>
      <c r="I19" s="110"/>
      <c r="J19" s="110"/>
    </row>
    <row r="20" spans="1:10" ht="15.75" x14ac:dyDescent="0.25">
      <c r="A20" s="250" t="s">
        <v>348</v>
      </c>
      <c r="B20" s="717"/>
      <c r="C20" s="718"/>
      <c r="D20" s="719"/>
      <c r="E20" s="134"/>
      <c r="F20" s="134"/>
      <c r="G20" s="135"/>
      <c r="H20" s="110"/>
      <c r="I20" s="110"/>
      <c r="J20" s="110"/>
    </row>
    <row r="21" spans="1:10" ht="15.75" x14ac:dyDescent="0.25">
      <c r="A21" s="37"/>
      <c r="B21" s="714" t="s">
        <v>196</v>
      </c>
      <c r="C21" s="715"/>
      <c r="D21" s="716"/>
      <c r="E21" s="136" t="s">
        <v>9</v>
      </c>
      <c r="F21" s="136" t="s">
        <v>9</v>
      </c>
      <c r="G21" s="136" t="s">
        <v>9</v>
      </c>
      <c r="H21" s="137">
        <f>SUM(H19:H20)</f>
        <v>0</v>
      </c>
      <c r="I21" s="233">
        <f>SUM(I19:I20)</f>
        <v>0</v>
      </c>
      <c r="J21" s="233">
        <f>SUM(J19:J20)</f>
        <v>0</v>
      </c>
    </row>
    <row r="23" spans="1:10" ht="409.5" x14ac:dyDescent="0.25">
      <c r="A23" s="643" t="s">
        <v>212</v>
      </c>
      <c r="B23" s="564"/>
      <c r="C23" s="564"/>
      <c r="D23" s="564"/>
      <c r="E23" s="564"/>
      <c r="F23" s="564"/>
      <c r="G23" s="564"/>
      <c r="H23" s="564"/>
      <c r="I23" s="564"/>
      <c r="J23" s="564"/>
    </row>
    <row r="25" spans="1:10" ht="15.75" x14ac:dyDescent="0.25">
      <c r="B25" s="30" t="s">
        <v>198</v>
      </c>
      <c r="C25" s="627" t="s">
        <v>213</v>
      </c>
      <c r="D25" s="644"/>
      <c r="E25" s="644"/>
      <c r="F25" s="644"/>
      <c r="G25" s="644"/>
      <c r="H25" s="644"/>
      <c r="I25" s="644"/>
      <c r="J25" s="644"/>
    </row>
    <row r="27" spans="1:10" ht="60" x14ac:dyDescent="0.25">
      <c r="A27" s="585" t="s">
        <v>200</v>
      </c>
      <c r="B27" s="584"/>
      <c r="C27" s="584"/>
      <c r="D27" s="584"/>
      <c r="E27" s="584"/>
      <c r="F27" s="584"/>
      <c r="G27" s="458"/>
      <c r="H27" s="240"/>
      <c r="I27" s="241" t="s">
        <v>273</v>
      </c>
      <c r="J27" s="241" t="s">
        <v>274</v>
      </c>
    </row>
    <row r="28" spans="1:10" ht="135" x14ac:dyDescent="0.25">
      <c r="A28" s="241" t="s">
        <v>201</v>
      </c>
      <c r="B28" s="457" t="s">
        <v>214</v>
      </c>
      <c r="C28" s="584"/>
      <c r="D28" s="584"/>
      <c r="E28" s="584"/>
      <c r="F28" s="458"/>
      <c r="G28" s="47" t="s">
        <v>215</v>
      </c>
      <c r="H28" s="138" t="s">
        <v>216</v>
      </c>
      <c r="I28" s="138" t="s">
        <v>216</v>
      </c>
      <c r="J28" s="138" t="s">
        <v>216</v>
      </c>
    </row>
    <row r="29" spans="1:10" x14ac:dyDescent="0.25">
      <c r="A29" s="139">
        <v>1</v>
      </c>
      <c r="B29" s="648" t="s">
        <v>1</v>
      </c>
      <c r="C29" s="584"/>
      <c r="D29" s="584"/>
      <c r="E29" s="584"/>
      <c r="F29" s="458"/>
      <c r="G29" s="3" t="s">
        <v>2</v>
      </c>
      <c r="H29" s="3" t="s">
        <v>124</v>
      </c>
      <c r="I29" s="250">
        <v>5</v>
      </c>
      <c r="J29" s="250">
        <v>6</v>
      </c>
    </row>
    <row r="30" spans="1:10" ht="121.5" x14ac:dyDescent="0.25">
      <c r="A30" s="645">
        <v>1</v>
      </c>
      <c r="B30" s="633" t="s">
        <v>217</v>
      </c>
      <c r="C30" s="634"/>
      <c r="D30" s="635"/>
      <c r="E30" s="635"/>
      <c r="F30" s="636"/>
      <c r="G30" s="140"/>
      <c r="H30" s="29"/>
      <c r="I30" s="29"/>
      <c r="J30" s="29"/>
    </row>
    <row r="31" spans="1:10" ht="27" x14ac:dyDescent="0.25">
      <c r="A31" s="646"/>
      <c r="B31" s="633" t="s">
        <v>32</v>
      </c>
      <c r="C31" s="634"/>
      <c r="D31" s="635"/>
      <c r="E31" s="635"/>
      <c r="F31" s="636"/>
      <c r="G31" s="141"/>
      <c r="H31" s="142"/>
      <c r="I31" s="29"/>
      <c r="J31" s="29"/>
    </row>
    <row r="32" spans="1:10" ht="27" x14ac:dyDescent="0.25">
      <c r="A32" s="249" t="s">
        <v>128</v>
      </c>
      <c r="B32" s="633" t="s">
        <v>218</v>
      </c>
      <c r="C32" s="649"/>
      <c r="D32" s="641"/>
      <c r="E32" s="641"/>
      <c r="F32" s="642"/>
      <c r="G32" s="143">
        <f>'ВД п.1'!L20</f>
        <v>0</v>
      </c>
      <c r="H32" s="29">
        <f>G32/100*22</f>
        <v>0</v>
      </c>
      <c r="I32" s="29"/>
      <c r="J32" s="29"/>
    </row>
    <row r="33" spans="1:10" ht="27" x14ac:dyDescent="0.25">
      <c r="A33" s="144" t="s">
        <v>134</v>
      </c>
      <c r="B33" s="633" t="s">
        <v>219</v>
      </c>
      <c r="C33" s="634"/>
      <c r="D33" s="641"/>
      <c r="E33" s="641"/>
      <c r="F33" s="642"/>
      <c r="G33" s="143"/>
      <c r="H33" s="29"/>
      <c r="I33" s="29"/>
      <c r="J33" s="29"/>
    </row>
    <row r="34" spans="1:10" ht="192" x14ac:dyDescent="0.25">
      <c r="A34" s="249" t="s">
        <v>220</v>
      </c>
      <c r="B34" s="637" t="s">
        <v>221</v>
      </c>
      <c r="C34" s="634"/>
      <c r="D34" s="635"/>
      <c r="E34" s="635"/>
      <c r="F34" s="636"/>
      <c r="G34" s="143"/>
      <c r="H34" s="29"/>
      <c r="I34" s="29"/>
      <c r="J34" s="29"/>
    </row>
    <row r="35" spans="1:10" ht="148.5" x14ac:dyDescent="0.25">
      <c r="A35" s="647" t="s">
        <v>1</v>
      </c>
      <c r="B35" s="650" t="s">
        <v>222</v>
      </c>
      <c r="C35" s="651"/>
      <c r="D35" s="651"/>
      <c r="E35" s="651"/>
      <c r="F35" s="652"/>
      <c r="G35" s="140"/>
      <c r="H35" s="29"/>
      <c r="I35" s="29"/>
      <c r="J35" s="29"/>
    </row>
    <row r="36" spans="1:10" ht="27" x14ac:dyDescent="0.25">
      <c r="A36" s="553"/>
      <c r="B36" s="653" t="s">
        <v>32</v>
      </c>
      <c r="C36" s="654"/>
      <c r="D36" s="654"/>
      <c r="E36" s="654"/>
      <c r="F36" s="655"/>
      <c r="G36" s="141"/>
      <c r="H36" s="142"/>
      <c r="I36" s="29"/>
      <c r="J36" s="29"/>
    </row>
    <row r="37" spans="1:10" ht="229.5" x14ac:dyDescent="0.25">
      <c r="A37" s="249" t="s">
        <v>223</v>
      </c>
      <c r="B37" s="633" t="s">
        <v>224</v>
      </c>
      <c r="C37" s="641"/>
      <c r="D37" s="641"/>
      <c r="E37" s="641"/>
      <c r="F37" s="642"/>
      <c r="G37" s="143">
        <f>'ВД п.1'!L20</f>
        <v>0</v>
      </c>
      <c r="H37" s="29">
        <f>G37/100*2.9</f>
        <v>0</v>
      </c>
      <c r="I37" s="29"/>
      <c r="J37" s="29"/>
    </row>
    <row r="38" spans="1:10" ht="216" x14ac:dyDescent="0.25">
      <c r="A38" s="144" t="s">
        <v>225</v>
      </c>
      <c r="B38" s="633" t="s">
        <v>226</v>
      </c>
      <c r="C38" s="635"/>
      <c r="D38" s="635"/>
      <c r="E38" s="635"/>
      <c r="F38" s="636"/>
      <c r="G38" s="143"/>
      <c r="H38" s="29"/>
      <c r="I38" s="29"/>
      <c r="J38" s="29"/>
    </row>
    <row r="39" spans="1:10" ht="243" x14ac:dyDescent="0.25">
      <c r="A39" s="144" t="s">
        <v>227</v>
      </c>
      <c r="B39" s="633" t="s">
        <v>228</v>
      </c>
      <c r="C39" s="635"/>
      <c r="D39" s="635"/>
      <c r="E39" s="635"/>
      <c r="F39" s="636"/>
      <c r="G39" s="141">
        <f>'ВД п.1'!L20</f>
        <v>0</v>
      </c>
      <c r="H39" s="142">
        <f>G39/100*0.2</f>
        <v>0</v>
      </c>
      <c r="I39" s="29"/>
      <c r="J39" s="29"/>
    </row>
    <row r="40" spans="1:10" ht="243" x14ac:dyDescent="0.25">
      <c r="A40" s="144" t="s">
        <v>229</v>
      </c>
      <c r="B40" s="633" t="s">
        <v>333</v>
      </c>
      <c r="C40" s="635"/>
      <c r="D40" s="635"/>
      <c r="E40" s="635"/>
      <c r="F40" s="636"/>
      <c r="G40" s="143"/>
      <c r="H40" s="29"/>
      <c r="I40" s="29"/>
      <c r="J40" s="29"/>
    </row>
    <row r="41" spans="1:10" ht="243" x14ac:dyDescent="0.25">
      <c r="A41" s="145" t="s">
        <v>230</v>
      </c>
      <c r="B41" s="633" t="s">
        <v>334</v>
      </c>
      <c r="C41" s="635"/>
      <c r="D41" s="635"/>
      <c r="E41" s="635"/>
      <c r="F41" s="636"/>
      <c r="G41" s="143"/>
      <c r="H41" s="29"/>
      <c r="I41" s="29"/>
      <c r="J41" s="29"/>
    </row>
    <row r="42" spans="1:10" ht="189" x14ac:dyDescent="0.25">
      <c r="A42" s="144" t="s">
        <v>2</v>
      </c>
      <c r="B42" s="633" t="s">
        <v>231</v>
      </c>
      <c r="C42" s="635"/>
      <c r="D42" s="635"/>
      <c r="E42" s="635"/>
      <c r="F42" s="636"/>
      <c r="G42" s="141">
        <f>'ВД п.1'!L20</f>
        <v>0</v>
      </c>
      <c r="H42" s="142">
        <f>G42/100*5.1</f>
        <v>0</v>
      </c>
      <c r="I42" s="29"/>
      <c r="J42" s="29"/>
    </row>
    <row r="43" spans="1:10" ht="15.75" x14ac:dyDescent="0.25">
      <c r="A43" s="146"/>
      <c r="B43" s="578" t="s">
        <v>196</v>
      </c>
      <c r="C43" s="579"/>
      <c r="D43" s="579"/>
      <c r="E43" s="579"/>
      <c r="F43" s="580"/>
      <c r="G43" s="6" t="s">
        <v>315</v>
      </c>
      <c r="H43" s="257"/>
      <c r="I43" s="257"/>
      <c r="J43" s="257"/>
    </row>
    <row r="44" spans="1:10" x14ac:dyDescent="0.25">
      <c r="A44" s="55"/>
      <c r="B44" s="147"/>
      <c r="C44" s="147"/>
      <c r="D44" s="148"/>
      <c r="E44" s="149"/>
      <c r="F44" s="150"/>
      <c r="G44" s="55"/>
      <c r="H44" s="55"/>
      <c r="I44" s="55"/>
      <c r="J44" s="55"/>
    </row>
    <row r="45" spans="1:10" ht="409.6" x14ac:dyDescent="0.25">
      <c r="A45" s="639" t="s">
        <v>232</v>
      </c>
      <c r="B45" s="640"/>
      <c r="C45" s="640"/>
      <c r="D45" s="640"/>
      <c r="E45" s="640"/>
      <c r="F45" s="640"/>
      <c r="G45" s="640"/>
      <c r="H45" s="640"/>
      <c r="I45" s="640"/>
      <c r="J45" s="640"/>
    </row>
    <row r="47" spans="1:10" ht="220.5" x14ac:dyDescent="0.25">
      <c r="A47" s="565" t="s">
        <v>233</v>
      </c>
      <c r="B47" s="542"/>
      <c r="C47" s="542"/>
      <c r="D47" s="542"/>
      <c r="E47" s="542"/>
      <c r="F47" s="542"/>
      <c r="G47" s="542"/>
      <c r="H47" s="542"/>
      <c r="I47" s="542"/>
      <c r="J47" s="542"/>
    </row>
    <row r="48" spans="1:10" ht="15.75" x14ac:dyDescent="0.25">
      <c r="A48" s="244"/>
      <c r="B48" s="239"/>
      <c r="C48" s="239"/>
      <c r="D48" s="239"/>
      <c r="E48" s="239"/>
      <c r="F48" s="239"/>
      <c r="G48" s="239"/>
      <c r="H48" s="239"/>
      <c r="I48" s="239"/>
      <c r="J48" s="239"/>
    </row>
    <row r="49" spans="1:273" ht="15.75" x14ac:dyDescent="0.25">
      <c r="A49" s="45"/>
      <c r="B49" s="30" t="s">
        <v>198</v>
      </c>
      <c r="C49" s="627" t="s">
        <v>75</v>
      </c>
      <c r="D49" s="628"/>
      <c r="E49" s="628"/>
      <c r="F49" s="628"/>
      <c r="G49" s="628"/>
      <c r="H49" s="628"/>
      <c r="I49" s="628"/>
      <c r="J49" s="628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  <c r="IW49" s="13"/>
      <c r="IX49" s="13"/>
      <c r="IY49" s="13"/>
      <c r="IZ49" s="13"/>
      <c r="JA49" s="13"/>
      <c r="JB49" s="13"/>
      <c r="JC49" s="13"/>
      <c r="JD49" s="13"/>
      <c r="JE49" s="13"/>
      <c r="JF49" s="13"/>
      <c r="JG49" s="13"/>
      <c r="JH49" s="13"/>
      <c r="JI49" s="13"/>
      <c r="JJ49" s="13"/>
      <c r="JK49" s="13"/>
      <c r="JL49" s="13"/>
      <c r="JM49" s="13"/>
    </row>
    <row r="50" spans="1:273" x14ac:dyDescent="0.25"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  <c r="IW50" s="13"/>
      <c r="IX50" s="13"/>
      <c r="IY50" s="13"/>
      <c r="IZ50" s="13"/>
      <c r="JA50" s="13"/>
      <c r="JB50" s="13"/>
      <c r="JC50" s="13"/>
      <c r="JD50" s="13"/>
      <c r="JE50" s="13"/>
      <c r="JF50" s="13"/>
      <c r="JG50" s="13"/>
      <c r="JH50" s="13"/>
      <c r="JI50" s="13"/>
      <c r="JJ50" s="13"/>
      <c r="JK50" s="13"/>
      <c r="JL50" s="13"/>
      <c r="JM50" s="13"/>
    </row>
    <row r="51" spans="1:273" ht="60" x14ac:dyDescent="0.25">
      <c r="A51" s="585" t="s">
        <v>200</v>
      </c>
      <c r="B51" s="584"/>
      <c r="C51" s="584"/>
      <c r="D51" s="584"/>
      <c r="E51" s="584"/>
      <c r="F51" s="584"/>
      <c r="G51" s="584"/>
      <c r="H51" s="458"/>
      <c r="I51" s="241" t="s">
        <v>273</v>
      </c>
      <c r="J51" s="241" t="s">
        <v>274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  <c r="IW51" s="13"/>
      <c r="IX51" s="13"/>
      <c r="IY51" s="13"/>
      <c r="IZ51" s="13"/>
      <c r="JA51" s="13"/>
      <c r="JB51" s="13"/>
      <c r="JC51" s="13"/>
      <c r="JD51" s="13"/>
      <c r="JE51" s="13"/>
      <c r="JF51" s="13"/>
      <c r="JG51" s="13"/>
      <c r="JH51" s="13"/>
      <c r="JI51" s="13"/>
      <c r="JJ51" s="13"/>
      <c r="JK51" s="13"/>
      <c r="JL51" s="13"/>
      <c r="JM51" s="13"/>
    </row>
    <row r="52" spans="1:273" ht="60" x14ac:dyDescent="0.25">
      <c r="A52" s="241" t="s">
        <v>201</v>
      </c>
      <c r="B52" s="457" t="s">
        <v>157</v>
      </c>
      <c r="C52" s="511"/>
      <c r="D52" s="511"/>
      <c r="E52" s="458"/>
      <c r="F52" s="47" t="s">
        <v>234</v>
      </c>
      <c r="G52" s="47" t="s">
        <v>235</v>
      </c>
      <c r="H52" s="138" t="s">
        <v>216</v>
      </c>
      <c r="I52" s="138" t="s">
        <v>216</v>
      </c>
      <c r="J52" s="138" t="s">
        <v>216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  <c r="IW52" s="13"/>
      <c r="IX52" s="13"/>
      <c r="IY52" s="13"/>
      <c r="IZ52" s="13"/>
      <c r="JA52" s="13"/>
      <c r="JB52" s="13"/>
      <c r="JC52" s="13"/>
      <c r="JD52" s="13"/>
      <c r="JE52" s="13"/>
      <c r="JF52" s="13"/>
      <c r="JG52" s="13"/>
      <c r="JH52" s="13"/>
      <c r="JI52" s="13"/>
      <c r="JJ52" s="13"/>
      <c r="JK52" s="13"/>
      <c r="JL52" s="13"/>
      <c r="JM52" s="13"/>
    </row>
    <row r="53" spans="1:273" x14ac:dyDescent="0.25">
      <c r="A53" s="54">
        <v>1</v>
      </c>
      <c r="B53" s="570" t="s">
        <v>1</v>
      </c>
      <c r="C53" s="572"/>
      <c r="D53" s="572"/>
      <c r="E53" s="571"/>
      <c r="F53" s="246" t="s">
        <v>2</v>
      </c>
      <c r="G53" s="246" t="s">
        <v>124</v>
      </c>
      <c r="H53" s="246" t="s">
        <v>3</v>
      </c>
      <c r="I53" s="133" t="s">
        <v>4</v>
      </c>
      <c r="J53" s="54">
        <v>7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  <c r="IW53" s="13"/>
      <c r="IX53" s="13"/>
      <c r="IY53" s="13"/>
      <c r="IZ53" s="13"/>
      <c r="JA53" s="13"/>
      <c r="JB53" s="13"/>
      <c r="JC53" s="13"/>
      <c r="JD53" s="13"/>
      <c r="JE53" s="13"/>
      <c r="JF53" s="13"/>
      <c r="JG53" s="13"/>
      <c r="JH53" s="13"/>
      <c r="JI53" s="13"/>
      <c r="JJ53" s="13"/>
      <c r="JK53" s="13"/>
      <c r="JL53" s="13"/>
      <c r="JM53" s="13"/>
    </row>
    <row r="54" spans="1:273" ht="15.75" x14ac:dyDescent="0.25">
      <c r="A54" s="250" t="s">
        <v>347</v>
      </c>
      <c r="B54" s="575"/>
      <c r="C54" s="576"/>
      <c r="D54" s="576"/>
      <c r="E54" s="577"/>
      <c r="F54" s="151"/>
      <c r="G54" s="151"/>
      <c r="H54" s="117"/>
      <c r="I54" s="117"/>
      <c r="J54" s="117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  <c r="IW54" s="13"/>
      <c r="IX54" s="13"/>
      <c r="IY54" s="13"/>
      <c r="IZ54" s="13"/>
      <c r="JA54" s="13"/>
      <c r="JB54" s="13"/>
      <c r="JC54" s="13"/>
      <c r="JD54" s="13"/>
      <c r="JE54" s="13"/>
      <c r="JF54" s="13"/>
      <c r="JG54" s="13"/>
      <c r="JH54" s="13"/>
      <c r="JI54" s="13"/>
      <c r="JJ54" s="13"/>
      <c r="JK54" s="13"/>
      <c r="JL54" s="13"/>
      <c r="JM54" s="13"/>
    </row>
    <row r="55" spans="1:273" ht="15.75" x14ac:dyDescent="0.25">
      <c r="A55" s="250" t="s">
        <v>348</v>
      </c>
      <c r="B55" s="575"/>
      <c r="C55" s="576"/>
      <c r="D55" s="576"/>
      <c r="E55" s="577"/>
      <c r="F55" s="151"/>
      <c r="G55" s="151"/>
      <c r="H55" s="117"/>
      <c r="I55" s="117"/>
      <c r="J55" s="117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  <c r="IW55" s="13"/>
      <c r="IX55" s="13"/>
      <c r="IY55" s="13"/>
      <c r="IZ55" s="13"/>
      <c r="JA55" s="13"/>
      <c r="JB55" s="13"/>
      <c r="JC55" s="13"/>
      <c r="JD55" s="13"/>
      <c r="JE55" s="13"/>
      <c r="JF55" s="13"/>
      <c r="JG55" s="13"/>
      <c r="JH55" s="13"/>
      <c r="JI55" s="13"/>
      <c r="JJ55" s="13"/>
      <c r="JK55" s="13"/>
      <c r="JL55" s="13"/>
      <c r="JM55" s="13"/>
    </row>
    <row r="56" spans="1:273" ht="15.75" x14ac:dyDescent="0.25">
      <c r="A56" s="37"/>
      <c r="B56" s="578" t="s">
        <v>196</v>
      </c>
      <c r="C56" s="579"/>
      <c r="D56" s="579"/>
      <c r="E56" s="579"/>
      <c r="F56" s="580"/>
      <c r="G56" s="6" t="s">
        <v>315</v>
      </c>
      <c r="H56" s="152">
        <f>SUM(H54:H55)</f>
        <v>0</v>
      </c>
      <c r="I56" s="264">
        <f>SUM(I54:I55)</f>
        <v>0</v>
      </c>
      <c r="J56" s="264">
        <f>SUM(J54:J55)</f>
        <v>0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  <c r="IW56" s="13"/>
      <c r="IX56" s="13"/>
      <c r="IY56" s="13"/>
      <c r="IZ56" s="13"/>
      <c r="JA56" s="13"/>
      <c r="JB56" s="13"/>
      <c r="JC56" s="13"/>
      <c r="JD56" s="13"/>
      <c r="JE56" s="13"/>
      <c r="JF56" s="13"/>
      <c r="JG56" s="13"/>
      <c r="JH56" s="13"/>
      <c r="JI56" s="13"/>
      <c r="JJ56" s="13"/>
      <c r="JK56" s="13"/>
      <c r="JL56" s="13"/>
      <c r="JM56" s="13"/>
    </row>
    <row r="57" spans="1:273" x14ac:dyDescent="0.25"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  <c r="IW57" s="13"/>
      <c r="IX57" s="13"/>
      <c r="IY57" s="13"/>
      <c r="IZ57" s="13"/>
      <c r="JA57" s="13"/>
      <c r="JB57" s="13"/>
      <c r="JC57" s="13"/>
      <c r="JD57" s="13"/>
      <c r="JE57" s="13"/>
      <c r="JF57" s="13"/>
      <c r="JG57" s="13"/>
      <c r="JH57" s="13"/>
      <c r="JI57" s="13"/>
      <c r="JJ57" s="13"/>
      <c r="JK57" s="13"/>
      <c r="JL57" s="13"/>
      <c r="JM57" s="13"/>
    </row>
    <row r="58" spans="1:273" ht="15.75" x14ac:dyDescent="0.25">
      <c r="A58" s="45"/>
      <c r="B58" s="30" t="s">
        <v>198</v>
      </c>
      <c r="C58" s="627" t="s">
        <v>399</v>
      </c>
      <c r="D58" s="628"/>
      <c r="E58" s="628"/>
      <c r="F58" s="628"/>
      <c r="G58" s="628"/>
      <c r="H58" s="628"/>
      <c r="I58" s="628"/>
      <c r="J58" s="628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  <c r="IW58" s="13"/>
      <c r="IX58" s="13"/>
      <c r="IY58" s="13"/>
      <c r="IZ58" s="13"/>
      <c r="JA58" s="13"/>
      <c r="JB58" s="13"/>
      <c r="JC58" s="13"/>
      <c r="JD58" s="13"/>
      <c r="JE58" s="13"/>
      <c r="JF58" s="13"/>
      <c r="JG58" s="13"/>
      <c r="JH58" s="13"/>
      <c r="JI58" s="13"/>
      <c r="JJ58" s="13"/>
      <c r="JK58" s="13"/>
      <c r="JL58" s="13"/>
      <c r="JM58" s="13"/>
    </row>
    <row r="59" spans="1:273" x14ac:dyDescent="0.25"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  <c r="IW59" s="13"/>
      <c r="IX59" s="13"/>
      <c r="IY59" s="13"/>
      <c r="IZ59" s="13"/>
      <c r="JA59" s="13"/>
      <c r="JB59" s="13"/>
      <c r="JC59" s="13"/>
      <c r="JD59" s="13"/>
      <c r="JE59" s="13"/>
      <c r="JF59" s="13"/>
      <c r="JG59" s="13"/>
      <c r="JH59" s="13"/>
      <c r="JI59" s="13"/>
      <c r="JJ59" s="13"/>
      <c r="JK59" s="13"/>
      <c r="JL59" s="13"/>
      <c r="JM59" s="13"/>
    </row>
    <row r="60" spans="1:273" ht="60" x14ac:dyDescent="0.25">
      <c r="A60" s="585" t="s">
        <v>200</v>
      </c>
      <c r="B60" s="584"/>
      <c r="C60" s="584"/>
      <c r="D60" s="584"/>
      <c r="E60" s="584"/>
      <c r="F60" s="584"/>
      <c r="G60" s="584"/>
      <c r="H60" s="458"/>
      <c r="I60" s="241" t="s">
        <v>273</v>
      </c>
      <c r="J60" s="241" t="s">
        <v>274</v>
      </c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  <c r="IW60" s="13"/>
      <c r="IX60" s="13"/>
      <c r="IY60" s="13"/>
      <c r="IZ60" s="13"/>
      <c r="JA60" s="13"/>
      <c r="JB60" s="13"/>
      <c r="JC60" s="13"/>
      <c r="JD60" s="13"/>
      <c r="JE60" s="13"/>
      <c r="JF60" s="13"/>
      <c r="JG60" s="13"/>
      <c r="JH60" s="13"/>
      <c r="JI60" s="13"/>
      <c r="JJ60" s="13"/>
      <c r="JK60" s="13"/>
      <c r="JL60" s="13"/>
      <c r="JM60" s="13"/>
    </row>
    <row r="61" spans="1:273" ht="60" x14ac:dyDescent="0.25">
      <c r="A61" s="241" t="s">
        <v>201</v>
      </c>
      <c r="B61" s="457" t="s">
        <v>157</v>
      </c>
      <c r="C61" s="511"/>
      <c r="D61" s="511"/>
      <c r="E61" s="458"/>
      <c r="F61" s="47" t="s">
        <v>234</v>
      </c>
      <c r="G61" s="47" t="s">
        <v>235</v>
      </c>
      <c r="H61" s="138" t="s">
        <v>216</v>
      </c>
      <c r="I61" s="138" t="s">
        <v>216</v>
      </c>
      <c r="J61" s="138" t="s">
        <v>216</v>
      </c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  <c r="IW61" s="13"/>
      <c r="IX61" s="13"/>
      <c r="IY61" s="13"/>
      <c r="IZ61" s="13"/>
      <c r="JA61" s="13"/>
      <c r="JB61" s="13"/>
      <c r="JC61" s="13"/>
      <c r="JD61" s="13"/>
      <c r="JE61" s="13"/>
      <c r="JF61" s="13"/>
      <c r="JG61" s="13"/>
      <c r="JH61" s="13"/>
      <c r="JI61" s="13"/>
      <c r="JJ61" s="13"/>
      <c r="JK61" s="13"/>
      <c r="JL61" s="13"/>
      <c r="JM61" s="13"/>
    </row>
    <row r="62" spans="1:273" x14ac:dyDescent="0.25">
      <c r="A62" s="54">
        <v>1</v>
      </c>
      <c r="B62" s="570" t="s">
        <v>1</v>
      </c>
      <c r="C62" s="572"/>
      <c r="D62" s="572"/>
      <c r="E62" s="571"/>
      <c r="F62" s="246" t="s">
        <v>2</v>
      </c>
      <c r="G62" s="246" t="s">
        <v>124</v>
      </c>
      <c r="H62" s="246" t="s">
        <v>3</v>
      </c>
      <c r="I62" s="133" t="s">
        <v>4</v>
      </c>
      <c r="J62" s="54">
        <v>7</v>
      </c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  <c r="IW62" s="13"/>
      <c r="IX62" s="13"/>
      <c r="IY62" s="13"/>
      <c r="IZ62" s="13"/>
      <c r="JA62" s="13"/>
      <c r="JB62" s="13"/>
      <c r="JC62" s="13"/>
      <c r="JD62" s="13"/>
      <c r="JE62" s="13"/>
      <c r="JF62" s="13"/>
      <c r="JG62" s="13"/>
      <c r="JH62" s="13"/>
      <c r="JI62" s="13"/>
      <c r="JJ62" s="13"/>
      <c r="JK62" s="13"/>
      <c r="JL62" s="13"/>
      <c r="JM62" s="13"/>
    </row>
    <row r="63" spans="1:273" ht="15.75" x14ac:dyDescent="0.25">
      <c r="A63" s="250" t="s">
        <v>347</v>
      </c>
      <c r="B63" s="506"/>
      <c r="C63" s="573"/>
      <c r="D63" s="573"/>
      <c r="E63" s="574"/>
      <c r="F63" s="265"/>
      <c r="G63" s="266"/>
      <c r="H63" s="109"/>
      <c r="I63" s="117"/>
      <c r="J63" s="117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  <c r="IW63" s="13"/>
      <c r="IX63" s="13"/>
      <c r="IY63" s="13"/>
      <c r="IZ63" s="13"/>
      <c r="JA63" s="13"/>
      <c r="JB63" s="13"/>
      <c r="JC63" s="13"/>
      <c r="JD63" s="13"/>
      <c r="JE63" s="13"/>
      <c r="JF63" s="13"/>
      <c r="JG63" s="13"/>
      <c r="JH63" s="13"/>
      <c r="JI63" s="13"/>
      <c r="JJ63" s="13"/>
      <c r="JK63" s="13"/>
      <c r="JL63" s="13"/>
      <c r="JM63" s="13"/>
    </row>
    <row r="64" spans="1:273" ht="15.75" x14ac:dyDescent="0.25">
      <c r="A64" s="250" t="s">
        <v>348</v>
      </c>
      <c r="B64" s="575"/>
      <c r="C64" s="576"/>
      <c r="D64" s="576"/>
      <c r="E64" s="577"/>
      <c r="F64" s="151"/>
      <c r="G64" s="151"/>
      <c r="H64" s="117"/>
      <c r="I64" s="117"/>
      <c r="J64" s="117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  <c r="IW64" s="13"/>
      <c r="IX64" s="13"/>
      <c r="IY64" s="13"/>
      <c r="IZ64" s="13"/>
      <c r="JA64" s="13"/>
      <c r="JB64" s="13"/>
      <c r="JC64" s="13"/>
      <c r="JD64" s="13"/>
      <c r="JE64" s="13"/>
      <c r="JF64" s="13"/>
      <c r="JG64" s="13"/>
      <c r="JH64" s="13"/>
      <c r="JI64" s="13"/>
      <c r="JJ64" s="13"/>
      <c r="JK64" s="13"/>
      <c r="JL64" s="13"/>
      <c r="JM64" s="13"/>
    </row>
    <row r="65" spans="1:273" ht="15.75" x14ac:dyDescent="0.25">
      <c r="A65" s="37"/>
      <c r="B65" s="578" t="s">
        <v>196</v>
      </c>
      <c r="C65" s="579"/>
      <c r="D65" s="579"/>
      <c r="E65" s="579"/>
      <c r="F65" s="580"/>
      <c r="G65" s="6" t="s">
        <v>315</v>
      </c>
      <c r="H65" s="152">
        <f>SUM(H63:H64)</f>
        <v>0</v>
      </c>
      <c r="I65" s="264">
        <f>SUM(I63:I64)</f>
        <v>0</v>
      </c>
      <c r="J65" s="264">
        <f>SUM(J63:J64)</f>
        <v>0</v>
      </c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  <c r="IW65" s="13"/>
      <c r="IX65" s="13"/>
      <c r="IY65" s="13"/>
      <c r="IZ65" s="13"/>
      <c r="JA65" s="13"/>
      <c r="JB65" s="13"/>
      <c r="JC65" s="13"/>
      <c r="JD65" s="13"/>
      <c r="JE65" s="13"/>
      <c r="JF65" s="13"/>
      <c r="JG65" s="13"/>
      <c r="JH65" s="13"/>
      <c r="JI65" s="13"/>
      <c r="JJ65" s="13"/>
      <c r="JK65" s="13"/>
      <c r="JL65" s="13"/>
      <c r="JM65" s="13"/>
    </row>
    <row r="66" spans="1:273" x14ac:dyDescent="0.25"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  <c r="IW66" s="13"/>
      <c r="IX66" s="13"/>
      <c r="IY66" s="13"/>
      <c r="IZ66" s="13"/>
      <c r="JA66" s="13"/>
      <c r="JB66" s="13"/>
      <c r="JC66" s="13"/>
      <c r="JD66" s="13"/>
      <c r="JE66" s="13"/>
      <c r="JF66" s="13"/>
      <c r="JG66" s="13"/>
      <c r="JH66" s="13"/>
      <c r="JI66" s="13"/>
      <c r="JJ66" s="13"/>
      <c r="JK66" s="13"/>
      <c r="JL66" s="13"/>
      <c r="JM66" s="13"/>
    </row>
    <row r="67" spans="1:273" ht="15.75" x14ac:dyDescent="0.25">
      <c r="A67" s="626" t="s">
        <v>237</v>
      </c>
      <c r="B67" s="564"/>
      <c r="C67" s="564"/>
      <c r="D67" s="564"/>
      <c r="E67" s="564"/>
      <c r="F67" s="564"/>
      <c r="G67" s="564"/>
      <c r="H67" s="564"/>
      <c r="I67" s="564"/>
      <c r="J67" s="564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  <c r="IW67" s="13"/>
      <c r="IX67" s="13"/>
      <c r="IY67" s="13"/>
      <c r="IZ67" s="13"/>
      <c r="JA67" s="13"/>
      <c r="JB67" s="13"/>
      <c r="JC67" s="13"/>
      <c r="JD67" s="13"/>
      <c r="JE67" s="13"/>
      <c r="JF67" s="13"/>
      <c r="JG67" s="13"/>
      <c r="JH67" s="13"/>
      <c r="JI67" s="13"/>
      <c r="JJ67" s="13"/>
      <c r="JK67" s="13"/>
      <c r="JL67" s="13"/>
      <c r="JM67" s="13"/>
    </row>
    <row r="68" spans="1:273" ht="15.75" x14ac:dyDescent="0.25">
      <c r="A68" s="251"/>
      <c r="B68" s="248"/>
      <c r="C68" s="248"/>
      <c r="D68" s="248"/>
      <c r="E68" s="248"/>
      <c r="F68" s="248"/>
      <c r="G68" s="248"/>
      <c r="H68" s="248"/>
      <c r="I68" s="248"/>
      <c r="J68" s="248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  <c r="IW68" s="13"/>
      <c r="IX68" s="13"/>
      <c r="IY68" s="13"/>
      <c r="IZ68" s="13"/>
      <c r="JA68" s="13"/>
      <c r="JB68" s="13"/>
      <c r="JC68" s="13"/>
      <c r="JD68" s="13"/>
      <c r="JE68" s="13"/>
      <c r="JF68" s="13"/>
      <c r="JG68" s="13"/>
      <c r="JH68" s="13"/>
      <c r="JI68" s="13"/>
      <c r="JJ68" s="13"/>
      <c r="JK68" s="13"/>
      <c r="JL68" s="13"/>
      <c r="JM68" s="13"/>
    </row>
    <row r="69" spans="1:273" ht="15.75" x14ac:dyDescent="0.25">
      <c r="A69" s="45"/>
      <c r="B69" s="30" t="s">
        <v>198</v>
      </c>
      <c r="C69" s="582" t="s">
        <v>335</v>
      </c>
      <c r="D69" s="583"/>
      <c r="E69" s="583"/>
      <c r="F69" s="583"/>
      <c r="G69" s="583"/>
      <c r="H69" s="583"/>
      <c r="I69" s="583"/>
      <c r="J69" s="58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  <c r="IV69" s="13"/>
      <c r="IW69" s="13"/>
      <c r="IX69" s="13"/>
      <c r="IY69" s="13"/>
      <c r="IZ69" s="13"/>
      <c r="JA69" s="13"/>
      <c r="JB69" s="13"/>
      <c r="JC69" s="13"/>
      <c r="JD69" s="13"/>
      <c r="JE69" s="13"/>
      <c r="JF69" s="13"/>
      <c r="JG69" s="13"/>
      <c r="JH69" s="13"/>
      <c r="JI69" s="13"/>
      <c r="JJ69" s="13"/>
      <c r="JK69" s="13"/>
      <c r="JL69" s="13"/>
      <c r="JM69" s="13"/>
    </row>
    <row r="70" spans="1:273" x14ac:dyDescent="0.25"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  <c r="IV70" s="13"/>
      <c r="IW70" s="13"/>
      <c r="IX70" s="13"/>
      <c r="IY70" s="13"/>
      <c r="IZ70" s="13"/>
      <c r="JA70" s="13"/>
      <c r="JB70" s="13"/>
      <c r="JC70" s="13"/>
      <c r="JD70" s="13"/>
      <c r="JE70" s="13"/>
      <c r="JF70" s="13"/>
      <c r="JG70" s="13"/>
      <c r="JH70" s="13"/>
      <c r="JI70" s="13"/>
      <c r="JJ70" s="13"/>
      <c r="JK70" s="13"/>
      <c r="JL70" s="13"/>
      <c r="JM70" s="13"/>
    </row>
    <row r="71" spans="1:273" ht="60" x14ac:dyDescent="0.25">
      <c r="A71" s="585" t="s">
        <v>200</v>
      </c>
      <c r="B71" s="584"/>
      <c r="C71" s="584"/>
      <c r="D71" s="584"/>
      <c r="E71" s="584"/>
      <c r="F71" s="584"/>
      <c r="G71" s="458"/>
      <c r="H71" s="240"/>
      <c r="I71" s="241" t="s">
        <v>273</v>
      </c>
      <c r="J71" s="241" t="s">
        <v>274</v>
      </c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  <c r="IW71" s="13"/>
      <c r="IX71" s="13"/>
      <c r="IY71" s="13"/>
      <c r="IZ71" s="13"/>
      <c r="JA71" s="13"/>
      <c r="JB71" s="13"/>
      <c r="JC71" s="13"/>
      <c r="JD71" s="13"/>
      <c r="JE71" s="13"/>
      <c r="JF71" s="13"/>
      <c r="JG71" s="13"/>
      <c r="JH71" s="13"/>
      <c r="JI71" s="13"/>
      <c r="JJ71" s="13"/>
      <c r="JK71" s="13"/>
      <c r="JL71" s="13"/>
      <c r="JM71" s="13"/>
    </row>
    <row r="72" spans="1:273" ht="135" x14ac:dyDescent="0.25">
      <c r="A72" s="241" t="s">
        <v>201</v>
      </c>
      <c r="B72" s="457" t="s">
        <v>238</v>
      </c>
      <c r="C72" s="584"/>
      <c r="D72" s="584"/>
      <c r="E72" s="458"/>
      <c r="F72" s="47" t="s">
        <v>239</v>
      </c>
      <c r="G72" s="47" t="s">
        <v>240</v>
      </c>
      <c r="H72" s="47" t="s">
        <v>339</v>
      </c>
      <c r="I72" s="138" t="s">
        <v>216</v>
      </c>
      <c r="J72" s="138" t="s">
        <v>216</v>
      </c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  <c r="IV72" s="13"/>
      <c r="IW72" s="13"/>
      <c r="IX72" s="13"/>
      <c r="IY72" s="13"/>
      <c r="IZ72" s="13"/>
      <c r="JA72" s="13"/>
      <c r="JB72" s="13"/>
      <c r="JC72" s="13"/>
      <c r="JD72" s="13"/>
      <c r="JE72" s="13"/>
      <c r="JF72" s="13"/>
      <c r="JG72" s="13"/>
      <c r="JH72" s="13"/>
      <c r="JI72" s="13"/>
      <c r="JJ72" s="13"/>
      <c r="JK72" s="13"/>
      <c r="JL72" s="13"/>
      <c r="JM72" s="13"/>
    </row>
    <row r="73" spans="1:273" x14ac:dyDescent="0.25">
      <c r="A73" s="54">
        <v>1</v>
      </c>
      <c r="B73" s="570" t="s">
        <v>1</v>
      </c>
      <c r="C73" s="572"/>
      <c r="D73" s="572"/>
      <c r="E73" s="571"/>
      <c r="F73" s="246" t="s">
        <v>2</v>
      </c>
      <c r="G73" s="246" t="s">
        <v>124</v>
      </c>
      <c r="H73" s="246" t="s">
        <v>3</v>
      </c>
      <c r="I73" s="133" t="s">
        <v>4</v>
      </c>
      <c r="J73" s="54">
        <v>7</v>
      </c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  <c r="IV73" s="13"/>
      <c r="IW73" s="13"/>
      <c r="IX73" s="13"/>
      <c r="IY73" s="13"/>
      <c r="IZ73" s="13"/>
      <c r="JA73" s="13"/>
      <c r="JB73" s="13"/>
      <c r="JC73" s="13"/>
      <c r="JD73" s="13"/>
      <c r="JE73" s="13"/>
      <c r="JF73" s="13"/>
      <c r="JG73" s="13"/>
      <c r="JH73" s="13"/>
      <c r="JI73" s="13"/>
      <c r="JJ73" s="13"/>
      <c r="JK73" s="13"/>
      <c r="JL73" s="13"/>
      <c r="JM73" s="13"/>
    </row>
    <row r="74" spans="1:273" ht="15.75" x14ac:dyDescent="0.25">
      <c r="A74" s="250" t="s">
        <v>347</v>
      </c>
      <c r="B74" s="521"/>
      <c r="C74" s="609"/>
      <c r="D74" s="609"/>
      <c r="E74" s="610"/>
      <c r="F74" s="151"/>
      <c r="G74" s="110"/>
      <c r="H74" s="110"/>
      <c r="I74" s="110"/>
      <c r="J74" s="110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  <c r="IV74" s="13"/>
      <c r="IW74" s="13"/>
      <c r="IX74" s="13"/>
      <c r="IY74" s="13"/>
      <c r="IZ74" s="13"/>
      <c r="JA74" s="13"/>
      <c r="JB74" s="13"/>
      <c r="JC74" s="13"/>
      <c r="JD74" s="13"/>
      <c r="JE74" s="13"/>
      <c r="JF74" s="13"/>
      <c r="JG74" s="13"/>
      <c r="JH74" s="13"/>
      <c r="JI74" s="13"/>
      <c r="JJ74" s="13"/>
      <c r="JK74" s="13"/>
      <c r="JL74" s="13"/>
      <c r="JM74" s="13"/>
    </row>
    <row r="75" spans="1:273" ht="15.75" x14ac:dyDescent="0.25">
      <c r="A75" s="250" t="s">
        <v>348</v>
      </c>
      <c r="B75" s="521"/>
      <c r="C75" s="720"/>
      <c r="D75" s="720"/>
      <c r="E75" s="607"/>
      <c r="F75" s="151"/>
      <c r="G75" s="110"/>
      <c r="H75" s="110"/>
      <c r="I75" s="110"/>
      <c r="J75" s="110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  <c r="IV75" s="13"/>
      <c r="IW75" s="13"/>
      <c r="IX75" s="13"/>
      <c r="IY75" s="13"/>
      <c r="IZ75" s="13"/>
      <c r="JA75" s="13"/>
      <c r="JB75" s="13"/>
      <c r="JC75" s="13"/>
      <c r="JD75" s="13"/>
      <c r="JE75" s="13"/>
      <c r="JF75" s="13"/>
      <c r="JG75" s="13"/>
      <c r="JH75" s="13"/>
      <c r="JI75" s="13"/>
      <c r="JJ75" s="13"/>
      <c r="JK75" s="13"/>
      <c r="JL75" s="13"/>
      <c r="JM75" s="13"/>
    </row>
    <row r="76" spans="1:273" ht="15.75" x14ac:dyDescent="0.25">
      <c r="A76" s="37"/>
      <c r="B76" s="578" t="s">
        <v>196</v>
      </c>
      <c r="C76" s="579"/>
      <c r="D76" s="579"/>
      <c r="E76" s="580"/>
      <c r="F76" s="153" t="s">
        <v>9</v>
      </c>
      <c r="G76" s="6" t="s">
        <v>315</v>
      </c>
      <c r="H76" s="6">
        <f>SUM(H74:H75)</f>
        <v>0</v>
      </c>
      <c r="I76" s="268">
        <f>SUM(I74:I75)</f>
        <v>0</v>
      </c>
      <c r="J76" s="268">
        <f>SUM(J74:J75)</f>
        <v>0</v>
      </c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  <c r="IW76" s="13"/>
      <c r="IX76" s="13"/>
      <c r="IY76" s="13"/>
      <c r="IZ76" s="13"/>
      <c r="JA76" s="13"/>
      <c r="JB76" s="13"/>
      <c r="JC76" s="13"/>
      <c r="JD76" s="13"/>
      <c r="JE76" s="13"/>
      <c r="JF76" s="13"/>
      <c r="JG76" s="13"/>
      <c r="JH76" s="13"/>
      <c r="JI76" s="13"/>
      <c r="JJ76" s="13"/>
      <c r="JK76" s="13"/>
      <c r="JL76" s="13"/>
      <c r="JM76" s="13"/>
    </row>
    <row r="77" spans="1:273" ht="15.75" x14ac:dyDescent="0.25">
      <c r="A77" s="251"/>
      <c r="B77" s="248"/>
      <c r="C77" s="248"/>
      <c r="D77" s="248"/>
      <c r="E77" s="248"/>
      <c r="F77" s="248"/>
      <c r="G77" s="248"/>
      <c r="H77" s="248"/>
      <c r="I77" s="248"/>
      <c r="J77" s="248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  <c r="IW77" s="13"/>
      <c r="IX77" s="13"/>
      <c r="IY77" s="13"/>
      <c r="IZ77" s="13"/>
      <c r="JA77" s="13"/>
      <c r="JB77" s="13"/>
      <c r="JC77" s="13"/>
      <c r="JD77" s="13"/>
      <c r="JE77" s="13"/>
      <c r="JF77" s="13"/>
      <c r="JG77" s="13"/>
      <c r="JH77" s="13"/>
      <c r="JI77" s="13"/>
      <c r="JJ77" s="13"/>
      <c r="JK77" s="13"/>
      <c r="JL77" s="13"/>
      <c r="JM77" s="13"/>
    </row>
    <row r="78" spans="1:273" ht="15.75" x14ac:dyDescent="0.25">
      <c r="A78" s="45"/>
      <c r="B78" s="30" t="s">
        <v>198</v>
      </c>
      <c r="C78" s="582" t="s">
        <v>87</v>
      </c>
      <c r="D78" s="583"/>
      <c r="E78" s="583"/>
      <c r="F78" s="583"/>
      <c r="G78" s="583"/>
      <c r="H78" s="583"/>
      <c r="I78" s="583"/>
      <c r="J78" s="58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  <c r="IW78" s="13"/>
      <c r="IX78" s="13"/>
      <c r="IY78" s="13"/>
      <c r="IZ78" s="13"/>
      <c r="JA78" s="13"/>
      <c r="JB78" s="13"/>
      <c r="JC78" s="13"/>
      <c r="JD78" s="13"/>
      <c r="JE78" s="13"/>
      <c r="JF78" s="13"/>
      <c r="JG78" s="13"/>
      <c r="JH78" s="13"/>
      <c r="JI78" s="13"/>
      <c r="JJ78" s="13"/>
      <c r="JK78" s="13"/>
      <c r="JL78" s="13"/>
      <c r="JM78" s="13"/>
    </row>
    <row r="79" spans="1:273" x14ac:dyDescent="0.25"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  <c r="IW79" s="13"/>
      <c r="IX79" s="13"/>
      <c r="IY79" s="13"/>
      <c r="IZ79" s="13"/>
      <c r="JA79" s="13"/>
      <c r="JB79" s="13"/>
      <c r="JC79" s="13"/>
      <c r="JD79" s="13"/>
      <c r="JE79" s="13"/>
      <c r="JF79" s="13"/>
      <c r="JG79" s="13"/>
      <c r="JH79" s="13"/>
      <c r="JI79" s="13"/>
      <c r="JJ79" s="13"/>
      <c r="JK79" s="13"/>
      <c r="JL79" s="13"/>
      <c r="JM79" s="13"/>
    </row>
    <row r="80" spans="1:273" ht="60" x14ac:dyDescent="0.25">
      <c r="A80" s="585" t="s">
        <v>200</v>
      </c>
      <c r="B80" s="584"/>
      <c r="C80" s="584"/>
      <c r="D80" s="584"/>
      <c r="E80" s="584"/>
      <c r="F80" s="584"/>
      <c r="G80" s="458"/>
      <c r="H80" s="240"/>
      <c r="I80" s="241" t="s">
        <v>273</v>
      </c>
      <c r="J80" s="241" t="s">
        <v>274</v>
      </c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  <c r="IU80" s="13"/>
      <c r="IV80" s="13"/>
      <c r="IW80" s="13"/>
      <c r="IX80" s="13"/>
      <c r="IY80" s="13"/>
      <c r="IZ80" s="13"/>
      <c r="JA80" s="13"/>
      <c r="JB80" s="13"/>
      <c r="JC80" s="13"/>
      <c r="JD80" s="13"/>
      <c r="JE80" s="13"/>
      <c r="JF80" s="13"/>
      <c r="JG80" s="13"/>
      <c r="JH80" s="13"/>
      <c r="JI80" s="13"/>
      <c r="JJ80" s="13"/>
      <c r="JK80" s="13"/>
      <c r="JL80" s="13"/>
      <c r="JM80" s="13"/>
    </row>
    <row r="81" spans="1:273" ht="135" x14ac:dyDescent="0.25">
      <c r="A81" s="241" t="s">
        <v>201</v>
      </c>
      <c r="B81" s="457" t="s">
        <v>238</v>
      </c>
      <c r="C81" s="584"/>
      <c r="D81" s="584"/>
      <c r="E81" s="458"/>
      <c r="F81" s="47" t="s">
        <v>239</v>
      </c>
      <c r="G81" s="47" t="s">
        <v>240</v>
      </c>
      <c r="H81" s="47" t="s">
        <v>339</v>
      </c>
      <c r="I81" s="138" t="s">
        <v>216</v>
      </c>
      <c r="J81" s="138" t="s">
        <v>216</v>
      </c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  <c r="IU81" s="13"/>
      <c r="IV81" s="13"/>
      <c r="IW81" s="13"/>
      <c r="IX81" s="13"/>
      <c r="IY81" s="13"/>
      <c r="IZ81" s="13"/>
      <c r="JA81" s="13"/>
      <c r="JB81" s="13"/>
      <c r="JC81" s="13"/>
      <c r="JD81" s="13"/>
      <c r="JE81" s="13"/>
      <c r="JF81" s="13"/>
      <c r="JG81" s="13"/>
      <c r="JH81" s="13"/>
      <c r="JI81" s="13"/>
      <c r="JJ81" s="13"/>
      <c r="JK81" s="13"/>
      <c r="JL81" s="13"/>
      <c r="JM81" s="13"/>
    </row>
    <row r="82" spans="1:273" x14ac:dyDescent="0.25">
      <c r="A82" s="54">
        <v>1</v>
      </c>
      <c r="B82" s="570" t="s">
        <v>1</v>
      </c>
      <c r="C82" s="572"/>
      <c r="D82" s="572"/>
      <c r="E82" s="571"/>
      <c r="F82" s="246" t="s">
        <v>2</v>
      </c>
      <c r="G82" s="246" t="s">
        <v>124</v>
      </c>
      <c r="H82" s="246" t="s">
        <v>3</v>
      </c>
      <c r="I82" s="133" t="s">
        <v>4</v>
      </c>
      <c r="J82" s="54">
        <v>7</v>
      </c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  <c r="IU82" s="13"/>
      <c r="IV82" s="13"/>
      <c r="IW82" s="13"/>
      <c r="IX82" s="13"/>
      <c r="IY82" s="13"/>
      <c r="IZ82" s="13"/>
      <c r="JA82" s="13"/>
      <c r="JB82" s="13"/>
      <c r="JC82" s="13"/>
      <c r="JD82" s="13"/>
      <c r="JE82" s="13"/>
      <c r="JF82" s="13"/>
      <c r="JG82" s="13"/>
      <c r="JH82" s="13"/>
      <c r="JI82" s="13"/>
      <c r="JJ82" s="13"/>
      <c r="JK82" s="13"/>
      <c r="JL82" s="13"/>
      <c r="JM82" s="13"/>
    </row>
    <row r="83" spans="1:273" ht="15.75" x14ac:dyDescent="0.25">
      <c r="A83" s="250" t="s">
        <v>347</v>
      </c>
      <c r="B83" s="521"/>
      <c r="C83" s="609"/>
      <c r="D83" s="609"/>
      <c r="E83" s="610"/>
      <c r="F83" s="151"/>
      <c r="G83" s="110"/>
      <c r="H83" s="110"/>
      <c r="I83" s="110"/>
      <c r="J83" s="110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  <c r="IU83" s="13"/>
      <c r="IV83" s="13"/>
      <c r="IW83" s="13"/>
      <c r="IX83" s="13"/>
      <c r="IY83" s="13"/>
      <c r="IZ83" s="13"/>
      <c r="JA83" s="13"/>
      <c r="JB83" s="13"/>
      <c r="JC83" s="13"/>
      <c r="JD83" s="13"/>
      <c r="JE83" s="13"/>
      <c r="JF83" s="13"/>
      <c r="JG83" s="13"/>
      <c r="JH83" s="13"/>
      <c r="JI83" s="13"/>
      <c r="JJ83" s="13"/>
      <c r="JK83" s="13"/>
      <c r="JL83" s="13"/>
      <c r="JM83" s="13"/>
    </row>
    <row r="84" spans="1:273" ht="15.75" x14ac:dyDescent="0.25">
      <c r="A84" s="250" t="s">
        <v>348</v>
      </c>
      <c r="B84" s="575"/>
      <c r="C84" s="721"/>
      <c r="D84" s="721"/>
      <c r="E84" s="722"/>
      <c r="F84" s="151"/>
      <c r="G84" s="110"/>
      <c r="H84" s="110"/>
      <c r="I84" s="110"/>
      <c r="J84" s="110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  <c r="IV84" s="13"/>
      <c r="IW84" s="13"/>
      <c r="IX84" s="13"/>
      <c r="IY84" s="13"/>
      <c r="IZ84" s="13"/>
      <c r="JA84" s="13"/>
      <c r="JB84" s="13"/>
      <c r="JC84" s="13"/>
      <c r="JD84" s="13"/>
      <c r="JE84" s="13"/>
      <c r="JF84" s="13"/>
      <c r="JG84" s="13"/>
      <c r="JH84" s="13"/>
      <c r="JI84" s="13"/>
      <c r="JJ84" s="13"/>
      <c r="JK84" s="13"/>
      <c r="JL84" s="13"/>
      <c r="JM84" s="13"/>
    </row>
    <row r="85" spans="1:273" ht="15.75" x14ac:dyDescent="0.25">
      <c r="A85" s="37"/>
      <c r="B85" s="578" t="s">
        <v>196</v>
      </c>
      <c r="C85" s="579"/>
      <c r="D85" s="579"/>
      <c r="E85" s="580"/>
      <c r="F85" s="153" t="s">
        <v>9</v>
      </c>
      <c r="G85" s="6" t="s">
        <v>315</v>
      </c>
      <c r="H85" s="6">
        <f>SUM(H83:H84)</f>
        <v>0</v>
      </c>
      <c r="I85" s="268">
        <f>SUM(I83:I84)</f>
        <v>0</v>
      </c>
      <c r="J85" s="268">
        <f>SUM(J83:J84)</f>
        <v>0</v>
      </c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  <c r="IV85" s="13"/>
      <c r="IW85" s="13"/>
      <c r="IX85" s="13"/>
      <c r="IY85" s="13"/>
      <c r="IZ85" s="13"/>
      <c r="JA85" s="13"/>
      <c r="JB85" s="13"/>
      <c r="JC85" s="13"/>
      <c r="JD85" s="13"/>
      <c r="JE85" s="13"/>
      <c r="JF85" s="13"/>
      <c r="JG85" s="13"/>
      <c r="JH85" s="13"/>
      <c r="JI85" s="13"/>
      <c r="JJ85" s="13"/>
      <c r="JK85" s="13"/>
      <c r="JL85" s="13"/>
      <c r="JM85" s="13"/>
    </row>
    <row r="86" spans="1:273" ht="15.75" x14ac:dyDescent="0.25">
      <c r="A86" s="55"/>
      <c r="B86" s="154"/>
      <c r="C86" s="155"/>
      <c r="D86" s="155"/>
      <c r="E86" s="155"/>
      <c r="F86" s="156"/>
      <c r="G86" s="157"/>
      <c r="H86" s="157"/>
      <c r="I86" s="157"/>
      <c r="J86" s="157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  <c r="IU86" s="13"/>
      <c r="IV86" s="13"/>
      <c r="IW86" s="13"/>
      <c r="IX86" s="13"/>
      <c r="IY86" s="13"/>
      <c r="IZ86" s="13"/>
      <c r="JA86" s="13"/>
      <c r="JB86" s="13"/>
      <c r="JC86" s="13"/>
      <c r="JD86" s="13"/>
      <c r="JE86" s="13"/>
      <c r="JF86" s="13"/>
      <c r="JG86" s="13"/>
      <c r="JH86" s="13"/>
      <c r="JI86" s="13"/>
      <c r="JJ86" s="13"/>
      <c r="JK86" s="13"/>
      <c r="JL86" s="13"/>
      <c r="JM86" s="13"/>
    </row>
    <row r="87" spans="1:273" ht="15.75" x14ac:dyDescent="0.25">
      <c r="A87" s="45"/>
      <c r="B87" s="30" t="s">
        <v>198</v>
      </c>
      <c r="C87" s="582" t="s">
        <v>90</v>
      </c>
      <c r="D87" s="583"/>
      <c r="E87" s="583"/>
      <c r="F87" s="583"/>
      <c r="G87" s="583"/>
      <c r="H87" s="583"/>
      <c r="I87" s="583"/>
      <c r="J87" s="58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  <c r="IU87" s="13"/>
      <c r="IV87" s="13"/>
      <c r="IW87" s="13"/>
      <c r="IX87" s="13"/>
      <c r="IY87" s="13"/>
      <c r="IZ87" s="13"/>
      <c r="JA87" s="13"/>
      <c r="JB87" s="13"/>
      <c r="JC87" s="13"/>
      <c r="JD87" s="13"/>
      <c r="JE87" s="13"/>
      <c r="JF87" s="13"/>
      <c r="JG87" s="13"/>
      <c r="JH87" s="13"/>
      <c r="JI87" s="13"/>
      <c r="JJ87" s="13"/>
      <c r="JK87" s="13"/>
      <c r="JL87" s="13"/>
      <c r="JM87" s="13"/>
    </row>
    <row r="88" spans="1:273" x14ac:dyDescent="0.25"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  <c r="IU88" s="13"/>
      <c r="IV88" s="13"/>
      <c r="IW88" s="13"/>
      <c r="IX88" s="13"/>
      <c r="IY88" s="13"/>
      <c r="IZ88" s="13"/>
      <c r="JA88" s="13"/>
      <c r="JB88" s="13"/>
      <c r="JC88" s="13"/>
      <c r="JD88" s="13"/>
      <c r="JE88" s="13"/>
      <c r="JF88" s="13"/>
      <c r="JG88" s="13"/>
      <c r="JH88" s="13"/>
      <c r="JI88" s="13"/>
      <c r="JJ88" s="13"/>
      <c r="JK88" s="13"/>
      <c r="JL88" s="13"/>
      <c r="JM88" s="13"/>
    </row>
    <row r="89" spans="1:273" ht="60" x14ac:dyDescent="0.25">
      <c r="A89" s="585" t="s">
        <v>200</v>
      </c>
      <c r="B89" s="584"/>
      <c r="C89" s="584"/>
      <c r="D89" s="584"/>
      <c r="E89" s="584"/>
      <c r="F89" s="584"/>
      <c r="G89" s="458"/>
      <c r="H89" s="240"/>
      <c r="I89" s="241" t="s">
        <v>273</v>
      </c>
      <c r="J89" s="241" t="s">
        <v>274</v>
      </c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  <c r="IU89" s="13"/>
      <c r="IV89" s="13"/>
      <c r="IW89" s="13"/>
      <c r="IX89" s="13"/>
      <c r="IY89" s="13"/>
      <c r="IZ89" s="13"/>
      <c r="JA89" s="13"/>
      <c r="JB89" s="13"/>
      <c r="JC89" s="13"/>
      <c r="JD89" s="13"/>
      <c r="JE89" s="13"/>
      <c r="JF89" s="13"/>
      <c r="JG89" s="13"/>
      <c r="JH89" s="13"/>
      <c r="JI89" s="13"/>
      <c r="JJ89" s="13"/>
      <c r="JK89" s="13"/>
      <c r="JL89" s="13"/>
      <c r="JM89" s="13"/>
    </row>
    <row r="90" spans="1:273" ht="135" x14ac:dyDescent="0.25">
      <c r="A90" s="241" t="s">
        <v>201</v>
      </c>
      <c r="B90" s="457" t="s">
        <v>238</v>
      </c>
      <c r="C90" s="584"/>
      <c r="D90" s="584"/>
      <c r="E90" s="458"/>
      <c r="F90" s="47" t="s">
        <v>239</v>
      </c>
      <c r="G90" s="47" t="s">
        <v>240</v>
      </c>
      <c r="H90" s="47" t="s">
        <v>339</v>
      </c>
      <c r="I90" s="138" t="s">
        <v>216</v>
      </c>
      <c r="J90" s="138" t="s">
        <v>216</v>
      </c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  <c r="IU90" s="13"/>
      <c r="IV90" s="13"/>
      <c r="IW90" s="13"/>
      <c r="IX90" s="13"/>
      <c r="IY90" s="13"/>
      <c r="IZ90" s="13"/>
      <c r="JA90" s="13"/>
      <c r="JB90" s="13"/>
      <c r="JC90" s="13"/>
      <c r="JD90" s="13"/>
      <c r="JE90" s="13"/>
      <c r="JF90" s="13"/>
      <c r="JG90" s="13"/>
      <c r="JH90" s="13"/>
      <c r="JI90" s="13"/>
      <c r="JJ90" s="13"/>
      <c r="JK90" s="13"/>
      <c r="JL90" s="13"/>
      <c r="JM90" s="13"/>
    </row>
    <row r="91" spans="1:273" x14ac:dyDescent="0.25">
      <c r="A91" s="54">
        <v>1</v>
      </c>
      <c r="B91" s="570" t="s">
        <v>1</v>
      </c>
      <c r="C91" s="572"/>
      <c r="D91" s="572"/>
      <c r="E91" s="571"/>
      <c r="F91" s="246" t="s">
        <v>2</v>
      </c>
      <c r="G91" s="246" t="s">
        <v>124</v>
      </c>
      <c r="H91" s="246" t="s">
        <v>3</v>
      </c>
      <c r="I91" s="133" t="s">
        <v>4</v>
      </c>
      <c r="J91" s="54">
        <v>7</v>
      </c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  <c r="IU91" s="13"/>
      <c r="IV91" s="13"/>
      <c r="IW91" s="13"/>
      <c r="IX91" s="13"/>
      <c r="IY91" s="13"/>
      <c r="IZ91" s="13"/>
      <c r="JA91" s="13"/>
      <c r="JB91" s="13"/>
      <c r="JC91" s="13"/>
      <c r="JD91" s="13"/>
      <c r="JE91" s="13"/>
      <c r="JF91" s="13"/>
      <c r="JG91" s="13"/>
      <c r="JH91" s="13"/>
      <c r="JI91" s="13"/>
      <c r="JJ91" s="13"/>
      <c r="JK91" s="13"/>
      <c r="JL91" s="13"/>
      <c r="JM91" s="13"/>
    </row>
    <row r="92" spans="1:273" ht="15.75" x14ac:dyDescent="0.25">
      <c r="A92" s="250" t="s">
        <v>347</v>
      </c>
      <c r="B92" s="521"/>
      <c r="C92" s="609"/>
      <c r="D92" s="609"/>
      <c r="E92" s="610"/>
      <c r="F92" s="151"/>
      <c r="G92" s="110"/>
      <c r="H92" s="110"/>
      <c r="I92" s="110"/>
      <c r="J92" s="110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  <c r="IU92" s="13"/>
      <c r="IV92" s="13"/>
      <c r="IW92" s="13"/>
      <c r="IX92" s="13"/>
      <c r="IY92" s="13"/>
      <c r="IZ92" s="13"/>
      <c r="JA92" s="13"/>
      <c r="JB92" s="13"/>
      <c r="JC92" s="13"/>
      <c r="JD92" s="13"/>
      <c r="JE92" s="13"/>
      <c r="JF92" s="13"/>
      <c r="JG92" s="13"/>
      <c r="JH92" s="13"/>
      <c r="JI92" s="13"/>
      <c r="JJ92" s="13"/>
      <c r="JK92" s="13"/>
      <c r="JL92" s="13"/>
      <c r="JM92" s="13"/>
    </row>
    <row r="93" spans="1:273" ht="15.75" x14ac:dyDescent="0.25">
      <c r="A93" s="250" t="s">
        <v>348</v>
      </c>
      <c r="B93" s="575"/>
      <c r="C93" s="721"/>
      <c r="D93" s="721"/>
      <c r="E93" s="722"/>
      <c r="F93" s="151"/>
      <c r="G93" s="110"/>
      <c r="H93" s="110"/>
      <c r="I93" s="110"/>
      <c r="J93" s="110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  <c r="IU93" s="13"/>
      <c r="IV93" s="13"/>
      <c r="IW93" s="13"/>
      <c r="IX93" s="13"/>
      <c r="IY93" s="13"/>
      <c r="IZ93" s="13"/>
      <c r="JA93" s="13"/>
      <c r="JB93" s="13"/>
      <c r="JC93" s="13"/>
      <c r="JD93" s="13"/>
      <c r="JE93" s="13"/>
      <c r="JF93" s="13"/>
      <c r="JG93" s="13"/>
      <c r="JH93" s="13"/>
      <c r="JI93" s="13"/>
      <c r="JJ93" s="13"/>
      <c r="JK93" s="13"/>
      <c r="JL93" s="13"/>
      <c r="JM93" s="13"/>
    </row>
    <row r="94" spans="1:273" ht="15.75" x14ac:dyDescent="0.25">
      <c r="A94" s="37"/>
      <c r="B94" s="578" t="s">
        <v>196</v>
      </c>
      <c r="C94" s="579"/>
      <c r="D94" s="579"/>
      <c r="E94" s="580"/>
      <c r="F94" s="153" t="s">
        <v>9</v>
      </c>
      <c r="G94" s="6" t="s">
        <v>315</v>
      </c>
      <c r="H94" s="6">
        <f>SUM(H92:H93)</f>
        <v>0</v>
      </c>
      <c r="I94" s="268">
        <f>SUM(I92:I93)</f>
        <v>0</v>
      </c>
      <c r="J94" s="268">
        <f>SUM(J92:J93)</f>
        <v>0</v>
      </c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  <c r="IU94" s="13"/>
      <c r="IV94" s="13"/>
      <c r="IW94" s="13"/>
      <c r="IX94" s="13"/>
      <c r="IY94" s="13"/>
      <c r="IZ94" s="13"/>
      <c r="JA94" s="13"/>
      <c r="JB94" s="13"/>
      <c r="JC94" s="13"/>
      <c r="JD94" s="13"/>
      <c r="JE94" s="13"/>
      <c r="JF94" s="13"/>
      <c r="JG94" s="13"/>
      <c r="JH94" s="13"/>
      <c r="JI94" s="13"/>
      <c r="JJ94" s="13"/>
      <c r="JK94" s="13"/>
      <c r="JL94" s="13"/>
      <c r="JM94" s="13"/>
    </row>
    <row r="95" spans="1:273" ht="15.75" x14ac:dyDescent="0.25">
      <c r="A95" s="251"/>
      <c r="B95" s="248"/>
      <c r="C95" s="248"/>
      <c r="D95" s="248"/>
      <c r="E95" s="248"/>
      <c r="F95" s="248"/>
      <c r="G95" s="248"/>
      <c r="H95" s="248"/>
      <c r="I95" s="248"/>
      <c r="J95" s="248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  <c r="IU95" s="13"/>
      <c r="IV95" s="13"/>
      <c r="IW95" s="13"/>
      <c r="IX95" s="13"/>
      <c r="IY95" s="13"/>
      <c r="IZ95" s="13"/>
      <c r="JA95" s="13"/>
      <c r="JB95" s="13"/>
      <c r="JC95" s="13"/>
      <c r="JD95" s="13"/>
      <c r="JE95" s="13"/>
      <c r="JF95" s="13"/>
      <c r="JG95" s="13"/>
      <c r="JH95" s="13"/>
      <c r="JI95" s="13"/>
      <c r="JJ95" s="13"/>
      <c r="JK95" s="13"/>
      <c r="JL95" s="13"/>
      <c r="JM95" s="13"/>
    </row>
    <row r="96" spans="1:273" ht="15.75" x14ac:dyDescent="0.25">
      <c r="A96" s="45"/>
      <c r="B96" s="30" t="s">
        <v>198</v>
      </c>
      <c r="C96" s="582" t="s">
        <v>95</v>
      </c>
      <c r="D96" s="583"/>
      <c r="E96" s="583"/>
      <c r="F96" s="583"/>
      <c r="G96" s="583"/>
      <c r="H96" s="583"/>
      <c r="I96" s="583"/>
      <c r="J96" s="58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  <c r="IS96" s="13"/>
      <c r="IT96" s="13"/>
      <c r="IU96" s="13"/>
      <c r="IV96" s="13"/>
      <c r="IW96" s="13"/>
      <c r="IX96" s="13"/>
      <c r="IY96" s="13"/>
      <c r="IZ96" s="13"/>
      <c r="JA96" s="13"/>
      <c r="JB96" s="13"/>
      <c r="JC96" s="13"/>
      <c r="JD96" s="13"/>
      <c r="JE96" s="13"/>
      <c r="JF96" s="13"/>
      <c r="JG96" s="13"/>
      <c r="JH96" s="13"/>
      <c r="JI96" s="13"/>
      <c r="JJ96" s="13"/>
      <c r="JK96" s="13"/>
      <c r="JL96" s="13"/>
      <c r="JM96" s="13"/>
    </row>
    <row r="97" spans="1:273" x14ac:dyDescent="0.25"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3"/>
      <c r="IS97" s="13"/>
      <c r="IT97" s="13"/>
      <c r="IU97" s="13"/>
      <c r="IV97" s="13"/>
      <c r="IW97" s="13"/>
      <c r="IX97" s="13"/>
      <c r="IY97" s="13"/>
      <c r="IZ97" s="13"/>
      <c r="JA97" s="13"/>
      <c r="JB97" s="13"/>
      <c r="JC97" s="13"/>
      <c r="JD97" s="13"/>
      <c r="JE97" s="13"/>
      <c r="JF97" s="13"/>
      <c r="JG97" s="13"/>
      <c r="JH97" s="13"/>
      <c r="JI97" s="13"/>
      <c r="JJ97" s="13"/>
      <c r="JK97" s="13"/>
      <c r="JL97" s="13"/>
      <c r="JM97" s="13"/>
    </row>
    <row r="98" spans="1:273" ht="60" x14ac:dyDescent="0.25">
      <c r="A98" s="585" t="s">
        <v>200</v>
      </c>
      <c r="B98" s="584"/>
      <c r="C98" s="584"/>
      <c r="D98" s="584"/>
      <c r="E98" s="584"/>
      <c r="F98" s="584"/>
      <c r="G98" s="458"/>
      <c r="H98" s="240"/>
      <c r="I98" s="241" t="s">
        <v>273</v>
      </c>
      <c r="J98" s="241" t="s">
        <v>274</v>
      </c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  <c r="IQ98" s="13"/>
      <c r="IR98" s="13"/>
      <c r="IS98" s="13"/>
      <c r="IT98" s="13"/>
      <c r="IU98" s="13"/>
      <c r="IV98" s="13"/>
      <c r="IW98" s="13"/>
      <c r="IX98" s="13"/>
      <c r="IY98" s="13"/>
      <c r="IZ98" s="13"/>
      <c r="JA98" s="13"/>
      <c r="JB98" s="13"/>
      <c r="JC98" s="13"/>
      <c r="JD98" s="13"/>
      <c r="JE98" s="13"/>
      <c r="JF98" s="13"/>
      <c r="JG98" s="13"/>
      <c r="JH98" s="13"/>
      <c r="JI98" s="13"/>
      <c r="JJ98" s="13"/>
      <c r="JK98" s="13"/>
      <c r="JL98" s="13"/>
      <c r="JM98" s="13"/>
    </row>
    <row r="99" spans="1:273" ht="135" x14ac:dyDescent="0.25">
      <c r="A99" s="241" t="s">
        <v>201</v>
      </c>
      <c r="B99" s="457" t="s">
        <v>238</v>
      </c>
      <c r="C99" s="584"/>
      <c r="D99" s="584"/>
      <c r="E99" s="458"/>
      <c r="F99" s="47" t="s">
        <v>239</v>
      </c>
      <c r="G99" s="47" t="s">
        <v>240</v>
      </c>
      <c r="H99" s="47" t="s">
        <v>339</v>
      </c>
      <c r="I99" s="138" t="s">
        <v>216</v>
      </c>
      <c r="J99" s="138" t="s">
        <v>216</v>
      </c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  <c r="IQ99" s="13"/>
      <c r="IR99" s="13"/>
      <c r="IS99" s="13"/>
      <c r="IT99" s="13"/>
      <c r="IU99" s="13"/>
      <c r="IV99" s="13"/>
      <c r="IW99" s="13"/>
      <c r="IX99" s="13"/>
      <c r="IY99" s="13"/>
      <c r="IZ99" s="13"/>
      <c r="JA99" s="13"/>
      <c r="JB99" s="13"/>
      <c r="JC99" s="13"/>
      <c r="JD99" s="13"/>
      <c r="JE99" s="13"/>
      <c r="JF99" s="13"/>
      <c r="JG99" s="13"/>
      <c r="JH99" s="13"/>
      <c r="JI99" s="13"/>
      <c r="JJ99" s="13"/>
      <c r="JK99" s="13"/>
      <c r="JL99" s="13"/>
      <c r="JM99" s="13"/>
    </row>
    <row r="100" spans="1:273" x14ac:dyDescent="0.25">
      <c r="A100" s="54">
        <v>1</v>
      </c>
      <c r="B100" s="570" t="s">
        <v>1</v>
      </c>
      <c r="C100" s="572"/>
      <c r="D100" s="572"/>
      <c r="E100" s="571"/>
      <c r="F100" s="246" t="s">
        <v>2</v>
      </c>
      <c r="G100" s="246" t="s">
        <v>124</v>
      </c>
      <c r="H100" s="246" t="s">
        <v>3</v>
      </c>
      <c r="I100" s="133" t="s">
        <v>4</v>
      </c>
      <c r="J100" s="54">
        <v>7</v>
      </c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3"/>
      <c r="IS100" s="13"/>
      <c r="IT100" s="13"/>
      <c r="IU100" s="13"/>
      <c r="IV100" s="13"/>
      <c r="IW100" s="13"/>
      <c r="IX100" s="13"/>
      <c r="IY100" s="13"/>
      <c r="IZ100" s="13"/>
      <c r="JA100" s="13"/>
      <c r="JB100" s="13"/>
      <c r="JC100" s="13"/>
      <c r="JD100" s="13"/>
      <c r="JE100" s="13"/>
      <c r="JF100" s="13"/>
      <c r="JG100" s="13"/>
      <c r="JH100" s="13"/>
      <c r="JI100" s="13"/>
      <c r="JJ100" s="13"/>
      <c r="JK100" s="13"/>
      <c r="JL100" s="13"/>
      <c r="JM100" s="13"/>
    </row>
    <row r="101" spans="1:273" ht="15.75" x14ac:dyDescent="0.25">
      <c r="A101" s="250" t="s">
        <v>347</v>
      </c>
      <c r="B101" s="608"/>
      <c r="C101" s="609"/>
      <c r="D101" s="609"/>
      <c r="E101" s="610"/>
      <c r="F101" s="151"/>
      <c r="G101" s="110"/>
      <c r="H101" s="110"/>
      <c r="I101" s="110"/>
      <c r="J101" s="110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  <c r="IR101" s="13"/>
      <c r="IS101" s="13"/>
      <c r="IT101" s="13"/>
      <c r="IU101" s="13"/>
      <c r="IV101" s="13"/>
      <c r="IW101" s="13"/>
      <c r="IX101" s="13"/>
      <c r="IY101" s="13"/>
      <c r="IZ101" s="13"/>
      <c r="JA101" s="13"/>
      <c r="JB101" s="13"/>
      <c r="JC101" s="13"/>
      <c r="JD101" s="13"/>
      <c r="JE101" s="13"/>
      <c r="JF101" s="13"/>
      <c r="JG101" s="13"/>
      <c r="JH101" s="13"/>
      <c r="JI101" s="13"/>
      <c r="JJ101" s="13"/>
      <c r="JK101" s="13"/>
      <c r="JL101" s="13"/>
      <c r="JM101" s="13"/>
    </row>
    <row r="102" spans="1:273" ht="15.75" x14ac:dyDescent="0.25">
      <c r="A102" s="250" t="s">
        <v>348</v>
      </c>
      <c r="B102" s="608"/>
      <c r="C102" s="611"/>
      <c r="D102" s="611"/>
      <c r="E102" s="577"/>
      <c r="F102" s="151"/>
      <c r="G102" s="110"/>
      <c r="H102" s="110"/>
      <c r="I102" s="110"/>
      <c r="J102" s="110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  <c r="IR102" s="13"/>
      <c r="IS102" s="13"/>
      <c r="IT102" s="13"/>
      <c r="IU102" s="13"/>
      <c r="IV102" s="13"/>
      <c r="IW102" s="13"/>
      <c r="IX102" s="13"/>
      <c r="IY102" s="13"/>
      <c r="IZ102" s="13"/>
      <c r="JA102" s="13"/>
      <c r="JB102" s="13"/>
      <c r="JC102" s="13"/>
      <c r="JD102" s="13"/>
      <c r="JE102" s="13"/>
      <c r="JF102" s="13"/>
      <c r="JG102" s="13"/>
      <c r="JH102" s="13"/>
      <c r="JI102" s="13"/>
      <c r="JJ102" s="13"/>
      <c r="JK102" s="13"/>
      <c r="JL102" s="13"/>
      <c r="JM102" s="13"/>
    </row>
    <row r="103" spans="1:273" ht="15.75" x14ac:dyDescent="0.25">
      <c r="A103" s="37"/>
      <c r="B103" s="578" t="s">
        <v>196</v>
      </c>
      <c r="C103" s="579"/>
      <c r="D103" s="579"/>
      <c r="E103" s="580"/>
      <c r="F103" s="153" t="s">
        <v>9</v>
      </c>
      <c r="G103" s="6" t="s">
        <v>315</v>
      </c>
      <c r="H103" s="6">
        <f>SUM(H101:H102)</f>
        <v>0</v>
      </c>
      <c r="I103" s="268">
        <f>SUM(I101:I102)</f>
        <v>0</v>
      </c>
      <c r="J103" s="268">
        <f>SUM(J101:J102)</f>
        <v>0</v>
      </c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  <c r="IT103" s="13"/>
      <c r="IU103" s="13"/>
      <c r="IV103" s="13"/>
      <c r="IW103" s="13"/>
      <c r="IX103" s="13"/>
      <c r="IY103" s="13"/>
      <c r="IZ103" s="13"/>
      <c r="JA103" s="13"/>
      <c r="JB103" s="13"/>
      <c r="JC103" s="13"/>
      <c r="JD103" s="13"/>
      <c r="JE103" s="13"/>
      <c r="JF103" s="13"/>
      <c r="JG103" s="13"/>
      <c r="JH103" s="13"/>
      <c r="JI103" s="13"/>
      <c r="JJ103" s="13"/>
      <c r="JK103" s="13"/>
      <c r="JL103" s="13"/>
      <c r="JM103" s="13"/>
    </row>
    <row r="104" spans="1:273" ht="15.75" x14ac:dyDescent="0.25">
      <c r="A104" s="55"/>
      <c r="B104" s="154"/>
      <c r="C104" s="155"/>
      <c r="D104" s="155"/>
      <c r="E104" s="155"/>
      <c r="F104" s="156"/>
      <c r="G104" s="157"/>
      <c r="H104" s="157"/>
      <c r="I104" s="180"/>
      <c r="J104" s="180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N104" s="13"/>
      <c r="IO104" s="13"/>
      <c r="IP104" s="13"/>
      <c r="IQ104" s="13"/>
      <c r="IR104" s="13"/>
      <c r="IS104" s="13"/>
      <c r="IT104" s="13"/>
      <c r="IU104" s="13"/>
      <c r="IV104" s="13"/>
      <c r="IW104" s="13"/>
      <c r="IX104" s="13"/>
      <c r="IY104" s="13"/>
      <c r="IZ104" s="13"/>
      <c r="JA104" s="13"/>
      <c r="JB104" s="13"/>
      <c r="JC104" s="13"/>
      <c r="JD104" s="13"/>
      <c r="JE104" s="13"/>
      <c r="JF104" s="13"/>
      <c r="JG104" s="13"/>
      <c r="JH104" s="13"/>
      <c r="JI104" s="13"/>
      <c r="JJ104" s="13"/>
      <c r="JK104" s="13"/>
      <c r="JL104" s="13"/>
      <c r="JM104" s="13"/>
    </row>
    <row r="105" spans="1:273" ht="15.75" x14ac:dyDescent="0.25">
      <c r="A105" s="626" t="s">
        <v>241</v>
      </c>
      <c r="B105" s="564"/>
      <c r="C105" s="564"/>
      <c r="D105" s="564"/>
      <c r="E105" s="564"/>
      <c r="F105" s="564"/>
      <c r="G105" s="564"/>
      <c r="H105" s="564"/>
      <c r="I105" s="564"/>
      <c r="J105" s="564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3"/>
      <c r="IS105" s="13"/>
      <c r="IT105" s="13"/>
      <c r="IU105" s="13"/>
      <c r="IV105" s="13"/>
      <c r="IW105" s="13"/>
      <c r="IX105" s="13"/>
      <c r="IY105" s="13"/>
      <c r="IZ105" s="13"/>
      <c r="JA105" s="13"/>
      <c r="JB105" s="13"/>
      <c r="JC105" s="13"/>
      <c r="JD105" s="13"/>
      <c r="JE105" s="13"/>
      <c r="JF105" s="13"/>
      <c r="JG105" s="13"/>
      <c r="JH105" s="13"/>
      <c r="JI105" s="13"/>
      <c r="JJ105" s="13"/>
      <c r="JK105" s="13"/>
      <c r="JL105" s="13"/>
      <c r="JM105" s="13"/>
    </row>
    <row r="106" spans="1:273" ht="15.75" x14ac:dyDescent="0.25">
      <c r="A106" s="251"/>
      <c r="B106" s="248"/>
      <c r="C106" s="248"/>
      <c r="D106" s="248"/>
      <c r="E106" s="248"/>
      <c r="F106" s="248"/>
      <c r="G106" s="248"/>
      <c r="H106" s="248"/>
      <c r="I106" s="248"/>
      <c r="J106" s="248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  <c r="IO106" s="13"/>
      <c r="IP106" s="13"/>
      <c r="IQ106" s="13"/>
      <c r="IR106" s="13"/>
      <c r="IS106" s="13"/>
      <c r="IT106" s="13"/>
      <c r="IU106" s="13"/>
      <c r="IV106" s="13"/>
      <c r="IW106" s="13"/>
      <c r="IX106" s="13"/>
      <c r="IY106" s="13"/>
      <c r="IZ106" s="13"/>
      <c r="JA106" s="13"/>
      <c r="JB106" s="13"/>
      <c r="JC106" s="13"/>
      <c r="JD106" s="13"/>
      <c r="JE106" s="13"/>
      <c r="JF106" s="13"/>
      <c r="JG106" s="13"/>
      <c r="JH106" s="13"/>
      <c r="JI106" s="13"/>
      <c r="JJ106" s="13"/>
      <c r="JK106" s="13"/>
      <c r="JL106" s="13"/>
      <c r="JM106" s="13"/>
    </row>
    <row r="107" spans="1:273" ht="15.75" x14ac:dyDescent="0.25">
      <c r="A107" s="45"/>
      <c r="B107" s="30" t="s">
        <v>198</v>
      </c>
      <c r="C107" s="582" t="s">
        <v>336</v>
      </c>
      <c r="D107" s="583"/>
      <c r="E107" s="583"/>
      <c r="F107" s="583"/>
      <c r="G107" s="583"/>
      <c r="H107" s="583"/>
      <c r="I107" s="583"/>
      <c r="J107" s="58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  <c r="IM107" s="13"/>
      <c r="IN107" s="13"/>
      <c r="IO107" s="13"/>
      <c r="IP107" s="13"/>
      <c r="IQ107" s="13"/>
      <c r="IR107" s="13"/>
      <c r="IS107" s="13"/>
      <c r="IT107" s="13"/>
      <c r="IU107" s="13"/>
      <c r="IV107" s="13"/>
      <c r="IW107" s="13"/>
      <c r="IX107" s="13"/>
      <c r="IY107" s="13"/>
      <c r="IZ107" s="13"/>
      <c r="JA107" s="13"/>
      <c r="JB107" s="13"/>
      <c r="JC107" s="13"/>
      <c r="JD107" s="13"/>
      <c r="JE107" s="13"/>
      <c r="JF107" s="13"/>
      <c r="JG107" s="13"/>
      <c r="JH107" s="13"/>
      <c r="JI107" s="13"/>
      <c r="JJ107" s="13"/>
      <c r="JK107" s="13"/>
      <c r="JL107" s="13"/>
      <c r="JM107" s="13"/>
    </row>
    <row r="108" spans="1:273" x14ac:dyDescent="0.25"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N108" s="13"/>
      <c r="IO108" s="13"/>
      <c r="IP108" s="13"/>
      <c r="IQ108" s="13"/>
      <c r="IR108" s="13"/>
      <c r="IS108" s="13"/>
      <c r="IT108" s="13"/>
      <c r="IU108" s="13"/>
      <c r="IV108" s="13"/>
      <c r="IW108" s="13"/>
      <c r="IX108" s="13"/>
      <c r="IY108" s="13"/>
      <c r="IZ108" s="13"/>
      <c r="JA108" s="13"/>
      <c r="JB108" s="13"/>
      <c r="JC108" s="13"/>
      <c r="JD108" s="13"/>
      <c r="JE108" s="13"/>
      <c r="JF108" s="13"/>
      <c r="JG108" s="13"/>
      <c r="JH108" s="13"/>
      <c r="JI108" s="13"/>
      <c r="JJ108" s="13"/>
      <c r="JK108" s="13"/>
      <c r="JL108" s="13"/>
      <c r="JM108" s="13"/>
    </row>
    <row r="109" spans="1:273" ht="60" x14ac:dyDescent="0.25">
      <c r="A109" s="585" t="s">
        <v>200</v>
      </c>
      <c r="B109" s="584"/>
      <c r="C109" s="584"/>
      <c r="D109" s="584"/>
      <c r="E109" s="584"/>
      <c r="F109" s="584"/>
      <c r="G109" s="584"/>
      <c r="H109" s="458"/>
      <c r="I109" s="241" t="s">
        <v>273</v>
      </c>
      <c r="J109" s="241" t="s">
        <v>274</v>
      </c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  <c r="IM109" s="13"/>
      <c r="IN109" s="13"/>
      <c r="IO109" s="13"/>
      <c r="IP109" s="13"/>
      <c r="IQ109" s="13"/>
      <c r="IR109" s="13"/>
      <c r="IS109" s="13"/>
      <c r="IT109" s="13"/>
      <c r="IU109" s="13"/>
      <c r="IV109" s="13"/>
      <c r="IW109" s="13"/>
      <c r="IX109" s="13"/>
      <c r="IY109" s="13"/>
      <c r="IZ109" s="13"/>
      <c r="JA109" s="13"/>
      <c r="JB109" s="13"/>
      <c r="JC109" s="13"/>
      <c r="JD109" s="13"/>
      <c r="JE109" s="13"/>
      <c r="JF109" s="13"/>
      <c r="JG109" s="13"/>
      <c r="JH109" s="13"/>
      <c r="JI109" s="13"/>
      <c r="JJ109" s="13"/>
      <c r="JK109" s="13"/>
      <c r="JL109" s="13"/>
      <c r="JM109" s="13"/>
    </row>
    <row r="110" spans="1:273" ht="75" x14ac:dyDescent="0.25">
      <c r="A110" s="241" t="s">
        <v>201</v>
      </c>
      <c r="B110" s="457" t="s">
        <v>157</v>
      </c>
      <c r="C110" s="584"/>
      <c r="D110" s="584"/>
      <c r="E110" s="458"/>
      <c r="F110" s="47" t="s">
        <v>234</v>
      </c>
      <c r="G110" s="47" t="s">
        <v>235</v>
      </c>
      <c r="H110" s="47" t="s">
        <v>340</v>
      </c>
      <c r="I110" s="138" t="s">
        <v>216</v>
      </c>
      <c r="J110" s="138" t="s">
        <v>216</v>
      </c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N110" s="13"/>
      <c r="IO110" s="13"/>
      <c r="IP110" s="13"/>
      <c r="IQ110" s="13"/>
      <c r="IR110" s="13"/>
      <c r="IS110" s="13"/>
      <c r="IT110" s="13"/>
      <c r="IU110" s="13"/>
      <c r="IV110" s="13"/>
      <c r="IW110" s="13"/>
      <c r="IX110" s="13"/>
      <c r="IY110" s="13"/>
      <c r="IZ110" s="13"/>
      <c r="JA110" s="13"/>
      <c r="JB110" s="13"/>
      <c r="JC110" s="13"/>
      <c r="JD110" s="13"/>
      <c r="JE110" s="13"/>
      <c r="JF110" s="13"/>
      <c r="JG110" s="13"/>
      <c r="JH110" s="13"/>
      <c r="JI110" s="13"/>
      <c r="JJ110" s="13"/>
      <c r="JK110" s="13"/>
      <c r="JL110" s="13"/>
      <c r="JM110" s="13"/>
    </row>
    <row r="111" spans="1:273" x14ac:dyDescent="0.25">
      <c r="A111" s="54">
        <v>1</v>
      </c>
      <c r="B111" s="570" t="s">
        <v>1</v>
      </c>
      <c r="C111" s="572"/>
      <c r="D111" s="572"/>
      <c r="E111" s="571"/>
      <c r="F111" s="246" t="s">
        <v>2</v>
      </c>
      <c r="G111" s="246" t="s">
        <v>124</v>
      </c>
      <c r="H111" s="246" t="s">
        <v>3</v>
      </c>
      <c r="I111" s="133" t="s">
        <v>4</v>
      </c>
      <c r="J111" s="54">
        <v>7</v>
      </c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  <c r="IO111" s="13"/>
      <c r="IP111" s="13"/>
      <c r="IQ111" s="13"/>
      <c r="IR111" s="13"/>
      <c r="IS111" s="13"/>
      <c r="IT111" s="13"/>
      <c r="IU111" s="13"/>
      <c r="IV111" s="13"/>
      <c r="IW111" s="13"/>
      <c r="IX111" s="13"/>
      <c r="IY111" s="13"/>
      <c r="IZ111" s="13"/>
      <c r="JA111" s="13"/>
      <c r="JB111" s="13"/>
      <c r="JC111" s="13"/>
      <c r="JD111" s="13"/>
      <c r="JE111" s="13"/>
      <c r="JF111" s="13"/>
      <c r="JG111" s="13"/>
      <c r="JH111" s="13"/>
      <c r="JI111" s="13"/>
      <c r="JJ111" s="13"/>
      <c r="JK111" s="13"/>
      <c r="JL111" s="13"/>
      <c r="JM111" s="13"/>
    </row>
    <row r="112" spans="1:273" ht="15.75" x14ac:dyDescent="0.25">
      <c r="A112" s="250" t="s">
        <v>347</v>
      </c>
      <c r="B112" s="521"/>
      <c r="C112" s="606"/>
      <c r="D112" s="606"/>
      <c r="E112" s="523"/>
      <c r="F112" s="159"/>
      <c r="G112" s="243"/>
      <c r="H112" s="243"/>
      <c r="I112" s="113"/>
      <c r="J112" s="110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  <c r="IO112" s="13"/>
      <c r="IP112" s="13"/>
      <c r="IQ112" s="13"/>
      <c r="IR112" s="13"/>
      <c r="IS112" s="13"/>
      <c r="IT112" s="13"/>
      <c r="IU112" s="13"/>
      <c r="IV112" s="13"/>
      <c r="IW112" s="13"/>
      <c r="IX112" s="13"/>
      <c r="IY112" s="13"/>
      <c r="IZ112" s="13"/>
      <c r="JA112" s="13"/>
      <c r="JB112" s="13"/>
      <c r="JC112" s="13"/>
      <c r="JD112" s="13"/>
      <c r="JE112" s="13"/>
      <c r="JF112" s="13"/>
      <c r="JG112" s="13"/>
      <c r="JH112" s="13"/>
      <c r="JI112" s="13"/>
      <c r="JJ112" s="13"/>
      <c r="JK112" s="13"/>
      <c r="JL112" s="13"/>
      <c r="JM112" s="13"/>
    </row>
    <row r="113" spans="1:273" ht="15.75" x14ac:dyDescent="0.25">
      <c r="A113" s="250" t="s">
        <v>348</v>
      </c>
      <c r="B113" s="521"/>
      <c r="C113" s="606"/>
      <c r="D113" s="606"/>
      <c r="E113" s="607"/>
      <c r="F113" s="134"/>
      <c r="G113" s="110"/>
      <c r="H113" s="110"/>
      <c r="I113" s="110"/>
      <c r="J113" s="110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  <c r="IQ113" s="13"/>
      <c r="IR113" s="13"/>
      <c r="IS113" s="13"/>
      <c r="IT113" s="13"/>
      <c r="IU113" s="13"/>
      <c r="IV113" s="13"/>
      <c r="IW113" s="13"/>
      <c r="IX113" s="13"/>
      <c r="IY113" s="13"/>
      <c r="IZ113" s="13"/>
      <c r="JA113" s="13"/>
      <c r="JB113" s="13"/>
      <c r="JC113" s="13"/>
      <c r="JD113" s="13"/>
      <c r="JE113" s="13"/>
      <c r="JF113" s="13"/>
      <c r="JG113" s="13"/>
      <c r="JH113" s="13"/>
      <c r="JI113" s="13"/>
      <c r="JJ113" s="13"/>
      <c r="JK113" s="13"/>
      <c r="JL113" s="13"/>
      <c r="JM113" s="13"/>
    </row>
    <row r="114" spans="1:273" ht="15.75" x14ac:dyDescent="0.25">
      <c r="A114" s="37"/>
      <c r="B114" s="578" t="s">
        <v>196</v>
      </c>
      <c r="C114" s="579"/>
      <c r="D114" s="579"/>
      <c r="E114" s="580"/>
      <c r="F114" s="153" t="s">
        <v>9</v>
      </c>
      <c r="G114" s="153" t="s">
        <v>9</v>
      </c>
      <c r="H114" s="40">
        <f>SUM(H112:H113)</f>
        <v>0</v>
      </c>
      <c r="I114" s="257">
        <f>SUM(I112:I113)</f>
        <v>0</v>
      </c>
      <c r="J114" s="257">
        <f>SUM(J112:J113)</f>
        <v>0</v>
      </c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  <c r="IO114" s="13"/>
      <c r="IP114" s="13"/>
      <c r="IQ114" s="13"/>
      <c r="IR114" s="13"/>
      <c r="IS114" s="13"/>
      <c r="IT114" s="13"/>
      <c r="IU114" s="13"/>
      <c r="IV114" s="13"/>
      <c r="IW114" s="13"/>
      <c r="IX114" s="13"/>
      <c r="IY114" s="13"/>
      <c r="IZ114" s="13"/>
      <c r="JA114" s="13"/>
      <c r="JB114" s="13"/>
      <c r="JC114" s="13"/>
      <c r="JD114" s="13"/>
      <c r="JE114" s="13"/>
      <c r="JF114" s="13"/>
      <c r="JG114" s="13"/>
      <c r="JH114" s="13"/>
      <c r="JI114" s="13"/>
      <c r="JJ114" s="13"/>
      <c r="JK114" s="13"/>
      <c r="JL114" s="13"/>
      <c r="JM114" s="13"/>
    </row>
    <row r="115" spans="1:273" x14ac:dyDescent="0.25"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N115" s="13"/>
      <c r="IO115" s="13"/>
      <c r="IP115" s="13"/>
      <c r="IQ115" s="13"/>
      <c r="IR115" s="13"/>
      <c r="IS115" s="13"/>
      <c r="IT115" s="13"/>
      <c r="IU115" s="13"/>
      <c r="IV115" s="13"/>
      <c r="IW115" s="13"/>
      <c r="IX115" s="13"/>
      <c r="IY115" s="13"/>
      <c r="IZ115" s="13"/>
      <c r="JA115" s="13"/>
      <c r="JB115" s="13"/>
      <c r="JC115" s="13"/>
      <c r="JD115" s="13"/>
      <c r="JE115" s="13"/>
      <c r="JF115" s="13"/>
      <c r="JG115" s="13"/>
      <c r="JH115" s="13"/>
      <c r="JI115" s="13"/>
      <c r="JJ115" s="13"/>
      <c r="JK115" s="13"/>
      <c r="JL115" s="13"/>
      <c r="JM115" s="13"/>
    </row>
    <row r="116" spans="1:273" ht="236.25" x14ac:dyDescent="0.25">
      <c r="A116" s="565" t="s">
        <v>242</v>
      </c>
      <c r="B116" s="564"/>
      <c r="C116" s="564"/>
      <c r="D116" s="564"/>
      <c r="E116" s="564"/>
      <c r="F116" s="564"/>
      <c r="G116" s="564"/>
      <c r="H116" s="564"/>
      <c r="I116" s="564"/>
      <c r="J116" s="564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  <c r="IO116" s="13"/>
      <c r="IP116" s="13"/>
      <c r="IQ116" s="13"/>
      <c r="IR116" s="13"/>
      <c r="IS116" s="13"/>
      <c r="IT116" s="13"/>
      <c r="IU116" s="13"/>
      <c r="IV116" s="13"/>
      <c r="IW116" s="13"/>
      <c r="IX116" s="13"/>
      <c r="IY116" s="13"/>
      <c r="IZ116" s="13"/>
      <c r="JA116" s="13"/>
      <c r="JB116" s="13"/>
      <c r="JC116" s="13"/>
      <c r="JD116" s="13"/>
      <c r="JE116" s="13"/>
      <c r="JF116" s="13"/>
      <c r="JG116" s="13"/>
      <c r="JH116" s="13"/>
      <c r="JI116" s="13"/>
      <c r="JJ116" s="13"/>
      <c r="JK116" s="13"/>
      <c r="JL116" s="13"/>
      <c r="JM116" s="13"/>
    </row>
    <row r="117" spans="1:273" ht="15.75" x14ac:dyDescent="0.2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  <c r="IM117" s="13"/>
      <c r="IN117" s="13"/>
      <c r="IO117" s="13"/>
      <c r="IP117" s="13"/>
      <c r="IQ117" s="13"/>
      <c r="IR117" s="13"/>
      <c r="IS117" s="13"/>
      <c r="IT117" s="13"/>
      <c r="IU117" s="13"/>
      <c r="IV117" s="13"/>
      <c r="IW117" s="13"/>
      <c r="IX117" s="13"/>
      <c r="IY117" s="13"/>
      <c r="IZ117" s="13"/>
      <c r="JA117" s="13"/>
      <c r="JB117" s="13"/>
      <c r="JC117" s="13"/>
      <c r="JD117" s="13"/>
      <c r="JE117" s="13"/>
      <c r="JF117" s="13"/>
      <c r="JG117" s="13"/>
      <c r="JH117" s="13"/>
      <c r="JI117" s="13"/>
      <c r="JJ117" s="13"/>
      <c r="JK117" s="13"/>
      <c r="JL117" s="13"/>
      <c r="JM117" s="13"/>
    </row>
    <row r="118" spans="1:273" ht="15.75" x14ac:dyDescent="0.25">
      <c r="A118" s="45"/>
      <c r="B118" s="30" t="s">
        <v>198</v>
      </c>
      <c r="C118" s="582" t="s">
        <v>66</v>
      </c>
      <c r="D118" s="583"/>
      <c r="E118" s="583"/>
      <c r="F118" s="583"/>
      <c r="G118" s="583"/>
      <c r="H118" s="583"/>
      <c r="I118" s="583"/>
      <c r="J118" s="58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  <c r="IO118" s="13"/>
      <c r="IP118" s="13"/>
      <c r="IQ118" s="13"/>
      <c r="IR118" s="13"/>
      <c r="IS118" s="13"/>
      <c r="IT118" s="13"/>
      <c r="IU118" s="13"/>
      <c r="IV118" s="13"/>
      <c r="IW118" s="13"/>
      <c r="IX118" s="13"/>
      <c r="IY118" s="13"/>
      <c r="IZ118" s="13"/>
      <c r="JA118" s="13"/>
      <c r="JB118" s="13"/>
      <c r="JC118" s="13"/>
      <c r="JD118" s="13"/>
      <c r="JE118" s="13"/>
      <c r="JF118" s="13"/>
      <c r="JG118" s="13"/>
      <c r="JH118" s="13"/>
      <c r="JI118" s="13"/>
      <c r="JJ118" s="13"/>
      <c r="JK118" s="13"/>
      <c r="JL118" s="13"/>
      <c r="JM118" s="13"/>
    </row>
    <row r="119" spans="1:273" x14ac:dyDescent="0.25"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13"/>
      <c r="IN119" s="13"/>
      <c r="IO119" s="13"/>
      <c r="IP119" s="13"/>
      <c r="IQ119" s="13"/>
      <c r="IR119" s="13"/>
      <c r="IS119" s="13"/>
      <c r="IT119" s="13"/>
      <c r="IU119" s="13"/>
      <c r="IV119" s="13"/>
      <c r="IW119" s="13"/>
      <c r="IX119" s="13"/>
      <c r="IY119" s="13"/>
      <c r="IZ119" s="13"/>
      <c r="JA119" s="13"/>
      <c r="JB119" s="13"/>
      <c r="JC119" s="13"/>
      <c r="JD119" s="13"/>
      <c r="JE119" s="13"/>
      <c r="JF119" s="13"/>
      <c r="JG119" s="13"/>
      <c r="JH119" s="13"/>
      <c r="JI119" s="13"/>
      <c r="JJ119" s="13"/>
      <c r="JK119" s="13"/>
      <c r="JL119" s="13"/>
      <c r="JM119" s="13"/>
    </row>
    <row r="120" spans="1:273" ht="60" x14ac:dyDescent="0.25">
      <c r="A120" s="585" t="s">
        <v>200</v>
      </c>
      <c r="B120" s="584"/>
      <c r="C120" s="584"/>
      <c r="D120" s="584"/>
      <c r="E120" s="584"/>
      <c r="F120" s="584"/>
      <c r="G120" s="458"/>
      <c r="H120" s="240"/>
      <c r="I120" s="241" t="s">
        <v>273</v>
      </c>
      <c r="J120" s="241" t="s">
        <v>274</v>
      </c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  <c r="IO120" s="13"/>
      <c r="IP120" s="13"/>
      <c r="IQ120" s="13"/>
      <c r="IR120" s="13"/>
      <c r="IS120" s="13"/>
      <c r="IT120" s="13"/>
      <c r="IU120" s="13"/>
      <c r="IV120" s="13"/>
      <c r="IW120" s="13"/>
      <c r="IX120" s="13"/>
      <c r="IY120" s="13"/>
      <c r="IZ120" s="13"/>
      <c r="JA120" s="13"/>
      <c r="JB120" s="13"/>
      <c r="JC120" s="13"/>
      <c r="JD120" s="13"/>
      <c r="JE120" s="13"/>
      <c r="JF120" s="13"/>
      <c r="JG120" s="13"/>
      <c r="JH120" s="13"/>
      <c r="JI120" s="13"/>
      <c r="JJ120" s="13"/>
      <c r="JK120" s="13"/>
      <c r="JL120" s="13"/>
      <c r="JM120" s="13"/>
    </row>
    <row r="121" spans="1:273" ht="60" x14ac:dyDescent="0.25">
      <c r="A121" s="241" t="s">
        <v>201</v>
      </c>
      <c r="B121" s="457" t="s">
        <v>157</v>
      </c>
      <c r="C121" s="584"/>
      <c r="D121" s="584"/>
      <c r="E121" s="458"/>
      <c r="F121" s="47" t="s">
        <v>234</v>
      </c>
      <c r="G121" s="47" t="s">
        <v>235</v>
      </c>
      <c r="H121" s="47" t="s">
        <v>236</v>
      </c>
      <c r="I121" s="47" t="s">
        <v>236</v>
      </c>
      <c r="J121" s="47" t="s">
        <v>236</v>
      </c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  <c r="IN121" s="13"/>
      <c r="IO121" s="13"/>
      <c r="IP121" s="13"/>
      <c r="IQ121" s="13"/>
      <c r="IR121" s="13"/>
      <c r="IS121" s="13"/>
      <c r="IT121" s="13"/>
      <c r="IU121" s="13"/>
      <c r="IV121" s="13"/>
      <c r="IW121" s="13"/>
      <c r="IX121" s="13"/>
      <c r="IY121" s="13"/>
      <c r="IZ121" s="13"/>
      <c r="JA121" s="13"/>
      <c r="JB121" s="13"/>
      <c r="JC121" s="13"/>
      <c r="JD121" s="13"/>
      <c r="JE121" s="13"/>
      <c r="JF121" s="13"/>
      <c r="JG121" s="13"/>
      <c r="JH121" s="13"/>
      <c r="JI121" s="13"/>
      <c r="JJ121" s="13"/>
      <c r="JK121" s="13"/>
      <c r="JL121" s="13"/>
      <c r="JM121" s="13"/>
    </row>
    <row r="122" spans="1:273" x14ac:dyDescent="0.25">
      <c r="A122" s="54">
        <v>1</v>
      </c>
      <c r="B122" s="570" t="s">
        <v>1</v>
      </c>
      <c r="C122" s="572"/>
      <c r="D122" s="572"/>
      <c r="E122" s="571"/>
      <c r="F122" s="246" t="s">
        <v>2</v>
      </c>
      <c r="G122" s="246" t="s">
        <v>124</v>
      </c>
      <c r="H122" s="246" t="s">
        <v>3</v>
      </c>
      <c r="I122" s="133" t="s">
        <v>4</v>
      </c>
      <c r="J122" s="54">
        <v>7</v>
      </c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  <c r="IN122" s="13"/>
      <c r="IO122" s="13"/>
      <c r="IP122" s="13"/>
      <c r="IQ122" s="13"/>
      <c r="IR122" s="13"/>
      <c r="IS122" s="13"/>
      <c r="IT122" s="13"/>
      <c r="IU122" s="13"/>
      <c r="IV122" s="13"/>
      <c r="IW122" s="13"/>
      <c r="IX122" s="13"/>
      <c r="IY122" s="13"/>
      <c r="IZ122" s="13"/>
      <c r="JA122" s="13"/>
      <c r="JB122" s="13"/>
      <c r="JC122" s="13"/>
      <c r="JD122" s="13"/>
      <c r="JE122" s="13"/>
      <c r="JF122" s="13"/>
      <c r="JG122" s="13"/>
      <c r="JH122" s="13"/>
      <c r="JI122" s="13"/>
      <c r="JJ122" s="13"/>
      <c r="JK122" s="13"/>
      <c r="JL122" s="13"/>
      <c r="JM122" s="13"/>
    </row>
    <row r="123" spans="1:273" ht="15.75" x14ac:dyDescent="0.25">
      <c r="A123" s="250" t="s">
        <v>347</v>
      </c>
      <c r="B123" s="521"/>
      <c r="C123" s="606"/>
      <c r="D123" s="606"/>
      <c r="E123" s="523"/>
      <c r="F123" s="160"/>
      <c r="G123" s="161"/>
      <c r="H123" s="108"/>
      <c r="I123" s="118"/>
      <c r="J123" s="109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  <c r="IM123" s="13"/>
      <c r="IN123" s="13"/>
      <c r="IO123" s="13"/>
      <c r="IP123" s="13"/>
      <c r="IQ123" s="13"/>
      <c r="IR123" s="13"/>
      <c r="IS123" s="13"/>
      <c r="IT123" s="13"/>
      <c r="IU123" s="13"/>
      <c r="IV123" s="13"/>
      <c r="IW123" s="13"/>
      <c r="IX123" s="13"/>
      <c r="IY123" s="13"/>
      <c r="IZ123" s="13"/>
      <c r="JA123" s="13"/>
      <c r="JB123" s="13"/>
      <c r="JC123" s="13"/>
      <c r="JD123" s="13"/>
      <c r="JE123" s="13"/>
      <c r="JF123" s="13"/>
      <c r="JG123" s="13"/>
      <c r="JH123" s="13"/>
      <c r="JI123" s="13"/>
      <c r="JJ123" s="13"/>
      <c r="JK123" s="13"/>
      <c r="JL123" s="13"/>
      <c r="JM123" s="13"/>
    </row>
    <row r="124" spans="1:273" ht="15.75" x14ac:dyDescent="0.25">
      <c r="A124" s="250" t="s">
        <v>348</v>
      </c>
      <c r="B124" s="521"/>
      <c r="C124" s="606"/>
      <c r="D124" s="606"/>
      <c r="E124" s="607"/>
      <c r="F124" s="123"/>
      <c r="G124" s="162"/>
      <c r="H124" s="109"/>
      <c r="I124" s="109"/>
      <c r="J124" s="109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  <c r="IO124" s="13"/>
      <c r="IP124" s="13"/>
      <c r="IQ124" s="13"/>
      <c r="IR124" s="13"/>
      <c r="IS124" s="13"/>
      <c r="IT124" s="13"/>
      <c r="IU124" s="13"/>
      <c r="IV124" s="13"/>
      <c r="IW124" s="13"/>
      <c r="IX124" s="13"/>
      <c r="IY124" s="13"/>
      <c r="IZ124" s="13"/>
      <c r="JA124" s="13"/>
      <c r="JB124" s="13"/>
      <c r="JC124" s="13"/>
      <c r="JD124" s="13"/>
      <c r="JE124" s="13"/>
      <c r="JF124" s="13"/>
      <c r="JG124" s="13"/>
      <c r="JH124" s="13"/>
      <c r="JI124" s="13"/>
      <c r="JJ124" s="13"/>
      <c r="JK124" s="13"/>
      <c r="JL124" s="13"/>
      <c r="JM124" s="13"/>
    </row>
    <row r="125" spans="1:273" ht="15.75" x14ac:dyDescent="0.25">
      <c r="A125" s="37"/>
      <c r="B125" s="578" t="s">
        <v>196</v>
      </c>
      <c r="C125" s="579"/>
      <c r="D125" s="579"/>
      <c r="E125" s="580"/>
      <c r="F125" s="153" t="s">
        <v>9</v>
      </c>
      <c r="G125" s="153" t="s">
        <v>9</v>
      </c>
      <c r="H125" s="40">
        <f>SUM(H123:H124)</f>
        <v>0</v>
      </c>
      <c r="I125" s="257">
        <f>SUM(I123:I124)</f>
        <v>0</v>
      </c>
      <c r="J125" s="257">
        <f>SUM(J123:J124)</f>
        <v>0</v>
      </c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  <c r="IQ125" s="13"/>
      <c r="IR125" s="13"/>
      <c r="IS125" s="13"/>
      <c r="IT125" s="13"/>
      <c r="IU125" s="13"/>
      <c r="IV125" s="13"/>
      <c r="IW125" s="13"/>
      <c r="IX125" s="13"/>
      <c r="IY125" s="13"/>
      <c r="IZ125" s="13"/>
      <c r="JA125" s="13"/>
      <c r="JB125" s="13"/>
      <c r="JC125" s="13"/>
      <c r="JD125" s="13"/>
      <c r="JE125" s="13"/>
      <c r="JF125" s="13"/>
      <c r="JG125" s="13"/>
      <c r="JH125" s="13"/>
      <c r="JI125" s="13"/>
      <c r="JJ125" s="13"/>
      <c r="JK125" s="13"/>
      <c r="JL125" s="13"/>
      <c r="JM125" s="13"/>
    </row>
    <row r="126" spans="1:273" ht="15.75" x14ac:dyDescent="0.25">
      <c r="A126" s="55"/>
      <c r="B126" s="147"/>
      <c r="C126" s="158"/>
      <c r="D126" s="158"/>
      <c r="E126" s="163"/>
      <c r="F126" s="148"/>
      <c r="G126" s="164"/>
      <c r="H126" s="164"/>
      <c r="I126" s="164"/>
      <c r="J126" s="164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  <c r="IQ126" s="13"/>
      <c r="IR126" s="13"/>
      <c r="IS126" s="13"/>
      <c r="IT126" s="13"/>
      <c r="IU126" s="13"/>
      <c r="IV126" s="13"/>
      <c r="IW126" s="13"/>
      <c r="IX126" s="13"/>
      <c r="IY126" s="13"/>
      <c r="IZ126" s="13"/>
      <c r="JA126" s="13"/>
      <c r="JB126" s="13"/>
      <c r="JC126" s="13"/>
      <c r="JD126" s="13"/>
      <c r="JE126" s="13"/>
      <c r="JF126" s="13"/>
      <c r="JG126" s="13"/>
      <c r="JH126" s="13"/>
      <c r="JI126" s="13"/>
      <c r="JJ126" s="13"/>
      <c r="JK126" s="13"/>
      <c r="JL126" s="13"/>
      <c r="JM126" s="13"/>
    </row>
    <row r="127" spans="1:273" ht="173.25" x14ac:dyDescent="0.25">
      <c r="A127" s="565" t="s">
        <v>243</v>
      </c>
      <c r="B127" s="564"/>
      <c r="C127" s="564"/>
      <c r="D127" s="564"/>
      <c r="E127" s="564"/>
      <c r="F127" s="564"/>
      <c r="G127" s="564"/>
      <c r="H127" s="564"/>
      <c r="I127" s="564"/>
      <c r="J127" s="564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  <c r="IT127" s="13"/>
      <c r="IU127" s="13"/>
      <c r="IV127" s="13"/>
      <c r="IW127" s="13"/>
      <c r="IX127" s="13"/>
      <c r="IY127" s="13"/>
      <c r="IZ127" s="13"/>
      <c r="JA127" s="13"/>
      <c r="JB127" s="13"/>
      <c r="JC127" s="13"/>
      <c r="JD127" s="13"/>
      <c r="JE127" s="13"/>
      <c r="JF127" s="13"/>
      <c r="JG127" s="13"/>
      <c r="JH127" s="13"/>
      <c r="JI127" s="13"/>
      <c r="JJ127" s="13"/>
      <c r="JK127" s="13"/>
      <c r="JL127" s="13"/>
      <c r="JM127" s="13"/>
    </row>
    <row r="128" spans="1:273" ht="15.75" x14ac:dyDescent="0.2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  <c r="IQ128" s="13"/>
      <c r="IR128" s="13"/>
      <c r="IS128" s="13"/>
      <c r="IT128" s="13"/>
      <c r="IU128" s="13"/>
      <c r="IV128" s="13"/>
      <c r="IW128" s="13"/>
      <c r="IX128" s="13"/>
      <c r="IY128" s="13"/>
      <c r="IZ128" s="13"/>
      <c r="JA128" s="13"/>
      <c r="JB128" s="13"/>
      <c r="JC128" s="13"/>
      <c r="JD128" s="13"/>
      <c r="JE128" s="13"/>
      <c r="JF128" s="13"/>
      <c r="JG128" s="13"/>
      <c r="JH128" s="13"/>
      <c r="JI128" s="13"/>
      <c r="JJ128" s="13"/>
      <c r="JK128" s="13"/>
      <c r="JL128" s="13"/>
      <c r="JM128" s="13"/>
    </row>
    <row r="129" spans="1:273" ht="141.75" x14ac:dyDescent="0.25">
      <c r="A129" s="565" t="s">
        <v>244</v>
      </c>
      <c r="B129" s="564"/>
      <c r="C129" s="564"/>
      <c r="D129" s="564"/>
      <c r="E129" s="564"/>
      <c r="F129" s="564"/>
      <c r="G129" s="564"/>
      <c r="H129" s="564"/>
      <c r="I129" s="564"/>
      <c r="J129" s="564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  <c r="IS129" s="13"/>
      <c r="IT129" s="13"/>
      <c r="IU129" s="13"/>
      <c r="IV129" s="13"/>
      <c r="IW129" s="13"/>
      <c r="IX129" s="13"/>
      <c r="IY129" s="13"/>
      <c r="IZ129" s="13"/>
      <c r="JA129" s="13"/>
      <c r="JB129" s="13"/>
      <c r="JC129" s="13"/>
      <c r="JD129" s="13"/>
      <c r="JE129" s="13"/>
      <c r="JF129" s="13"/>
      <c r="JG129" s="13"/>
      <c r="JH129" s="13"/>
      <c r="JI129" s="13"/>
      <c r="JJ129" s="13"/>
      <c r="JK129" s="13"/>
      <c r="JL129" s="13"/>
      <c r="JM129" s="13"/>
    </row>
    <row r="130" spans="1:273" ht="15.75" x14ac:dyDescent="0.2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13"/>
      <c r="IN130" s="13"/>
      <c r="IO130" s="13"/>
      <c r="IP130" s="13"/>
      <c r="IQ130" s="13"/>
      <c r="IR130" s="13"/>
      <c r="IS130" s="13"/>
      <c r="IT130" s="13"/>
      <c r="IU130" s="13"/>
      <c r="IV130" s="13"/>
      <c r="IW130" s="13"/>
      <c r="IX130" s="13"/>
      <c r="IY130" s="13"/>
      <c r="IZ130" s="13"/>
      <c r="JA130" s="13"/>
      <c r="JB130" s="13"/>
      <c r="JC130" s="13"/>
      <c r="JD130" s="13"/>
      <c r="JE130" s="13"/>
      <c r="JF130" s="13"/>
      <c r="JG130" s="13"/>
      <c r="JH130" s="13"/>
      <c r="JI130" s="13"/>
      <c r="JJ130" s="13"/>
      <c r="JK130" s="13"/>
      <c r="JL130" s="13"/>
      <c r="JM130" s="13"/>
    </row>
    <row r="131" spans="1:273" ht="15.75" x14ac:dyDescent="0.25">
      <c r="A131" s="45"/>
      <c r="B131" s="30" t="s">
        <v>198</v>
      </c>
      <c r="C131" s="582" t="s">
        <v>103</v>
      </c>
      <c r="D131" s="583"/>
      <c r="E131" s="583"/>
      <c r="F131" s="583"/>
      <c r="G131" s="583"/>
      <c r="H131" s="583"/>
      <c r="I131" s="583"/>
      <c r="J131" s="58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  <c r="IO131" s="13"/>
      <c r="IP131" s="13"/>
      <c r="IQ131" s="13"/>
      <c r="IR131" s="13"/>
      <c r="IS131" s="13"/>
      <c r="IT131" s="13"/>
      <c r="IU131" s="13"/>
      <c r="IV131" s="13"/>
      <c r="IW131" s="13"/>
      <c r="IX131" s="13"/>
      <c r="IY131" s="13"/>
      <c r="IZ131" s="13"/>
      <c r="JA131" s="13"/>
      <c r="JB131" s="13"/>
      <c r="JC131" s="13"/>
      <c r="JD131" s="13"/>
      <c r="JE131" s="13"/>
      <c r="JF131" s="13"/>
      <c r="JG131" s="13"/>
      <c r="JH131" s="13"/>
      <c r="JI131" s="13"/>
      <c r="JJ131" s="13"/>
      <c r="JK131" s="13"/>
      <c r="JL131" s="13"/>
      <c r="JM131" s="13"/>
    </row>
    <row r="132" spans="1:273" x14ac:dyDescent="0.25"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  <c r="IN132" s="13"/>
      <c r="IO132" s="13"/>
      <c r="IP132" s="13"/>
      <c r="IQ132" s="13"/>
      <c r="IR132" s="13"/>
      <c r="IS132" s="13"/>
      <c r="IT132" s="13"/>
      <c r="IU132" s="13"/>
      <c r="IV132" s="13"/>
      <c r="IW132" s="13"/>
      <c r="IX132" s="13"/>
      <c r="IY132" s="13"/>
      <c r="IZ132" s="13"/>
      <c r="JA132" s="13"/>
      <c r="JB132" s="13"/>
      <c r="JC132" s="13"/>
      <c r="JD132" s="13"/>
      <c r="JE132" s="13"/>
      <c r="JF132" s="13"/>
      <c r="JG132" s="13"/>
      <c r="JH132" s="13"/>
      <c r="JI132" s="13"/>
      <c r="JJ132" s="13"/>
      <c r="JK132" s="13"/>
      <c r="JL132" s="13"/>
      <c r="JM132" s="13"/>
    </row>
    <row r="133" spans="1:273" ht="90" x14ac:dyDescent="0.25">
      <c r="A133" s="585" t="s">
        <v>200</v>
      </c>
      <c r="B133" s="584"/>
      <c r="C133" s="584"/>
      <c r="D133" s="584"/>
      <c r="E133" s="584"/>
      <c r="F133" s="584"/>
      <c r="G133" s="584"/>
      <c r="H133" s="458"/>
      <c r="I133" s="241" t="s">
        <v>273</v>
      </c>
      <c r="J133" s="241" t="s">
        <v>274</v>
      </c>
      <c r="K133" s="241" t="s">
        <v>278</v>
      </c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13"/>
      <c r="IM133" s="13"/>
      <c r="IN133" s="13"/>
      <c r="IO133" s="13"/>
      <c r="IP133" s="13"/>
      <c r="IQ133" s="13"/>
      <c r="IR133" s="13"/>
      <c r="IS133" s="13"/>
      <c r="IT133" s="13"/>
      <c r="IU133" s="13"/>
      <c r="IV133" s="13"/>
      <c r="IW133" s="13"/>
      <c r="IX133" s="13"/>
      <c r="IY133" s="13"/>
      <c r="IZ133" s="13"/>
      <c r="JA133" s="13"/>
      <c r="JB133" s="13"/>
      <c r="JC133" s="13"/>
      <c r="JD133" s="13"/>
      <c r="JE133" s="13"/>
      <c r="JF133" s="13"/>
      <c r="JG133" s="13"/>
      <c r="JH133" s="13"/>
      <c r="JI133" s="13"/>
      <c r="JJ133" s="13"/>
      <c r="JK133" s="13"/>
      <c r="JL133" s="13"/>
      <c r="JM133" s="13"/>
    </row>
    <row r="134" spans="1:273" ht="60" x14ac:dyDescent="0.25">
      <c r="A134" s="241" t="s">
        <v>201</v>
      </c>
      <c r="B134" s="457" t="s">
        <v>238</v>
      </c>
      <c r="C134" s="458"/>
      <c r="D134" s="47" t="s">
        <v>245</v>
      </c>
      <c r="E134" s="47" t="s">
        <v>246</v>
      </c>
      <c r="F134" s="47" t="s">
        <v>247</v>
      </c>
      <c r="G134" s="47" t="s">
        <v>338</v>
      </c>
      <c r="H134" s="47" t="s">
        <v>206</v>
      </c>
      <c r="I134" s="47" t="s">
        <v>206</v>
      </c>
      <c r="J134" s="47" t="s">
        <v>206</v>
      </c>
      <c r="K134" s="47" t="s">
        <v>206</v>
      </c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13"/>
      <c r="IM134" s="13"/>
      <c r="IN134" s="13"/>
      <c r="IO134" s="13"/>
      <c r="IP134" s="13"/>
      <c r="IQ134" s="13"/>
      <c r="IR134" s="13"/>
      <c r="IS134" s="13"/>
      <c r="IT134" s="13"/>
      <c r="IU134" s="13"/>
      <c r="IV134" s="13"/>
      <c r="IW134" s="13"/>
      <c r="IX134" s="13"/>
      <c r="IY134" s="13"/>
      <c r="IZ134" s="13"/>
      <c r="JA134" s="13"/>
      <c r="JB134" s="13"/>
      <c r="JC134" s="13"/>
      <c r="JD134" s="13"/>
      <c r="JE134" s="13"/>
      <c r="JF134" s="13"/>
      <c r="JG134" s="13"/>
      <c r="JH134" s="13"/>
      <c r="JI134" s="13"/>
      <c r="JJ134" s="13"/>
      <c r="JK134" s="13"/>
      <c r="JL134" s="13"/>
      <c r="JM134" s="13"/>
    </row>
    <row r="135" spans="1:273" x14ac:dyDescent="0.25">
      <c r="A135" s="54">
        <v>1</v>
      </c>
      <c r="B135" s="604" t="s">
        <v>1</v>
      </c>
      <c r="C135" s="605"/>
      <c r="D135" s="247">
        <v>3</v>
      </c>
      <c r="E135" s="246" t="s">
        <v>124</v>
      </c>
      <c r="F135" s="246" t="s">
        <v>3</v>
      </c>
      <c r="G135" s="246" t="s">
        <v>4</v>
      </c>
      <c r="H135" s="246" t="s">
        <v>5</v>
      </c>
      <c r="I135" s="133" t="s">
        <v>6</v>
      </c>
      <c r="J135" s="54">
        <v>9</v>
      </c>
      <c r="K135" s="54">
        <v>10</v>
      </c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  <c r="IM135" s="13"/>
      <c r="IN135" s="13"/>
      <c r="IO135" s="13"/>
      <c r="IP135" s="13"/>
      <c r="IQ135" s="13"/>
      <c r="IR135" s="13"/>
      <c r="IS135" s="13"/>
      <c r="IT135" s="13"/>
      <c r="IU135" s="13"/>
      <c r="IV135" s="13"/>
      <c r="IW135" s="13"/>
      <c r="IX135" s="13"/>
      <c r="IY135" s="13"/>
      <c r="IZ135" s="13"/>
      <c r="JA135" s="13"/>
      <c r="JB135" s="13"/>
      <c r="JC135" s="13"/>
      <c r="JD135" s="13"/>
      <c r="JE135" s="13"/>
      <c r="JF135" s="13"/>
      <c r="JG135" s="13"/>
      <c r="JH135" s="13"/>
      <c r="JI135" s="13"/>
      <c r="JJ135" s="13"/>
      <c r="JK135" s="13"/>
      <c r="JL135" s="13"/>
      <c r="JM135" s="13"/>
    </row>
    <row r="136" spans="1:273" ht="60" x14ac:dyDescent="0.25">
      <c r="A136" s="250" t="s">
        <v>347</v>
      </c>
      <c r="B136" s="690" t="s">
        <v>248</v>
      </c>
      <c r="C136" s="691"/>
      <c r="D136" s="254"/>
      <c r="E136" s="253"/>
      <c r="F136" s="253"/>
      <c r="G136" s="119" t="s">
        <v>368</v>
      </c>
      <c r="H136" s="243"/>
      <c r="I136" s="113"/>
      <c r="J136" s="110"/>
      <c r="K136" s="110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  <c r="IN136" s="13"/>
      <c r="IO136" s="13"/>
      <c r="IP136" s="13"/>
      <c r="IQ136" s="13"/>
      <c r="IR136" s="13"/>
      <c r="IS136" s="13"/>
      <c r="IT136" s="13"/>
      <c r="IU136" s="13"/>
      <c r="IV136" s="13"/>
      <c r="IW136" s="13"/>
      <c r="IX136" s="13"/>
      <c r="IY136" s="13"/>
      <c r="IZ136" s="13"/>
      <c r="JA136" s="13"/>
      <c r="JB136" s="13"/>
      <c r="JC136" s="13"/>
      <c r="JD136" s="13"/>
      <c r="JE136" s="13"/>
      <c r="JF136" s="13"/>
      <c r="JG136" s="13"/>
      <c r="JH136" s="13"/>
      <c r="JI136" s="13"/>
      <c r="JJ136" s="13"/>
      <c r="JK136" s="13"/>
      <c r="JL136" s="13"/>
      <c r="JM136" s="13"/>
    </row>
    <row r="137" spans="1:273" ht="30" x14ac:dyDescent="0.25">
      <c r="A137" s="250" t="s">
        <v>348</v>
      </c>
      <c r="B137" s="692" t="s">
        <v>404</v>
      </c>
      <c r="C137" s="693"/>
      <c r="D137" s="254"/>
      <c r="E137" s="253"/>
      <c r="F137" s="253"/>
      <c r="G137" s="119" t="s">
        <v>16</v>
      </c>
      <c r="H137" s="270"/>
      <c r="I137" s="113"/>
      <c r="J137" s="110"/>
      <c r="K137" s="110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  <c r="IM137" s="13"/>
      <c r="IN137" s="13"/>
      <c r="IO137" s="13"/>
      <c r="IP137" s="13"/>
      <c r="IQ137" s="13"/>
      <c r="IR137" s="13"/>
      <c r="IS137" s="13"/>
      <c r="IT137" s="13"/>
      <c r="IU137" s="13"/>
      <c r="IV137" s="13"/>
      <c r="IW137" s="13"/>
      <c r="IX137" s="13"/>
      <c r="IY137" s="13"/>
      <c r="IZ137" s="13"/>
      <c r="JA137" s="13"/>
      <c r="JB137" s="13"/>
      <c r="JC137" s="13"/>
      <c r="JD137" s="13"/>
      <c r="JE137" s="13"/>
      <c r="JF137" s="13"/>
      <c r="JG137" s="13"/>
      <c r="JH137" s="13"/>
      <c r="JI137" s="13"/>
      <c r="JJ137" s="13"/>
      <c r="JK137" s="13"/>
      <c r="JL137" s="13"/>
      <c r="JM137" s="13"/>
    </row>
    <row r="138" spans="1:273" ht="30" x14ac:dyDescent="0.25">
      <c r="A138" s="250" t="s">
        <v>349</v>
      </c>
      <c r="B138" s="692" t="s">
        <v>409</v>
      </c>
      <c r="C138" s="693"/>
      <c r="D138" s="254"/>
      <c r="E138" s="253"/>
      <c r="F138" s="253"/>
      <c r="G138" s="119" t="s">
        <v>16</v>
      </c>
      <c r="H138" s="270"/>
      <c r="I138" s="113"/>
      <c r="J138" s="110"/>
      <c r="K138" s="110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  <c r="IM138" s="13"/>
      <c r="IN138" s="13"/>
      <c r="IO138" s="13"/>
      <c r="IP138" s="13"/>
      <c r="IQ138" s="13"/>
      <c r="IR138" s="13"/>
      <c r="IS138" s="13"/>
      <c r="IT138" s="13"/>
      <c r="IU138" s="13"/>
      <c r="IV138" s="13"/>
      <c r="IW138" s="13"/>
      <c r="IX138" s="13"/>
      <c r="IY138" s="13"/>
      <c r="IZ138" s="13"/>
      <c r="JA138" s="13"/>
      <c r="JB138" s="13"/>
      <c r="JC138" s="13"/>
      <c r="JD138" s="13"/>
      <c r="JE138" s="13"/>
      <c r="JF138" s="13"/>
      <c r="JG138" s="13"/>
      <c r="JH138" s="13"/>
      <c r="JI138" s="13"/>
      <c r="JJ138" s="13"/>
      <c r="JK138" s="13"/>
      <c r="JL138" s="13"/>
      <c r="JM138" s="13"/>
    </row>
    <row r="139" spans="1:273" ht="15.75" x14ac:dyDescent="0.25">
      <c r="A139" s="250" t="s">
        <v>350</v>
      </c>
      <c r="B139" s="694"/>
      <c r="C139" s="695"/>
      <c r="D139" s="254"/>
      <c r="E139" s="119"/>
      <c r="F139" s="119"/>
      <c r="G139" s="119"/>
      <c r="H139" s="110"/>
      <c r="I139" s="110"/>
      <c r="J139" s="110"/>
      <c r="K139" s="110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  <c r="IM139" s="13"/>
      <c r="IN139" s="13"/>
      <c r="IO139" s="13"/>
      <c r="IP139" s="13"/>
      <c r="IQ139" s="13"/>
      <c r="IR139" s="13"/>
      <c r="IS139" s="13"/>
      <c r="IT139" s="13"/>
      <c r="IU139" s="13"/>
      <c r="IV139" s="13"/>
      <c r="IW139" s="13"/>
      <c r="IX139" s="13"/>
      <c r="IY139" s="13"/>
      <c r="IZ139" s="13"/>
      <c r="JA139" s="13"/>
      <c r="JB139" s="13"/>
      <c r="JC139" s="13"/>
      <c r="JD139" s="13"/>
      <c r="JE139" s="13"/>
      <c r="JF139" s="13"/>
      <c r="JG139" s="13"/>
      <c r="JH139" s="13"/>
      <c r="JI139" s="13"/>
      <c r="JJ139" s="13"/>
      <c r="JK139" s="13"/>
      <c r="JL139" s="13"/>
      <c r="JM139" s="13"/>
    </row>
    <row r="140" spans="1:273" ht="15.75" x14ac:dyDescent="0.25">
      <c r="A140" s="37"/>
      <c r="B140" s="663" t="s">
        <v>196</v>
      </c>
      <c r="C140" s="664"/>
      <c r="D140" s="165" t="s">
        <v>9</v>
      </c>
      <c r="E140" s="165" t="s">
        <v>9</v>
      </c>
      <c r="F140" s="153" t="s">
        <v>9</v>
      </c>
      <c r="G140" s="153" t="s">
        <v>9</v>
      </c>
      <c r="H140" s="40">
        <f>SUM(H136:H139)</f>
        <v>0</v>
      </c>
      <c r="I140" s="257"/>
      <c r="J140" s="257"/>
      <c r="K140" s="257">
        <f t="shared" ref="K140" si="0">SUM(K136:K139)</f>
        <v>0</v>
      </c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13"/>
      <c r="IM140" s="13"/>
      <c r="IN140" s="13"/>
      <c r="IO140" s="13"/>
      <c r="IP140" s="13"/>
      <c r="IQ140" s="13"/>
      <c r="IR140" s="13"/>
      <c r="IS140" s="13"/>
      <c r="IT140" s="13"/>
      <c r="IU140" s="13"/>
      <c r="IV140" s="13"/>
      <c r="IW140" s="13"/>
      <c r="IX140" s="13"/>
      <c r="IY140" s="13"/>
      <c r="IZ140" s="13"/>
      <c r="JA140" s="13"/>
      <c r="JB140" s="13"/>
      <c r="JC140" s="13"/>
      <c r="JD140" s="13"/>
      <c r="JE140" s="13"/>
      <c r="JF140" s="13"/>
      <c r="JG140" s="13"/>
      <c r="JH140" s="13"/>
      <c r="JI140" s="13"/>
      <c r="JJ140" s="13"/>
      <c r="JK140" s="13"/>
      <c r="JL140" s="13"/>
      <c r="JM140" s="13"/>
    </row>
    <row r="141" spans="1:273" ht="15.75" x14ac:dyDescent="0.25">
      <c r="A141" s="55"/>
      <c r="B141" s="147"/>
      <c r="C141" s="158"/>
      <c r="D141" s="158"/>
      <c r="E141" s="163"/>
      <c r="F141" s="148"/>
      <c r="G141" s="164"/>
      <c r="H141" s="164"/>
      <c r="I141" s="164"/>
      <c r="J141" s="164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  <c r="IH141" s="13"/>
      <c r="II141" s="13"/>
      <c r="IJ141" s="13"/>
      <c r="IK141" s="13"/>
      <c r="IL141" s="13"/>
      <c r="IM141" s="13"/>
      <c r="IN141" s="13"/>
      <c r="IO141" s="13"/>
      <c r="IP141" s="13"/>
      <c r="IQ141" s="13"/>
      <c r="IR141" s="13"/>
      <c r="IS141" s="13"/>
      <c r="IT141" s="13"/>
      <c r="IU141" s="13"/>
      <c r="IV141" s="13"/>
      <c r="IW141" s="13"/>
      <c r="IX141" s="13"/>
      <c r="IY141" s="13"/>
      <c r="IZ141" s="13"/>
      <c r="JA141" s="13"/>
      <c r="JB141" s="13"/>
      <c r="JC141" s="13"/>
      <c r="JD141" s="13"/>
      <c r="JE141" s="13"/>
      <c r="JF141" s="13"/>
      <c r="JG141" s="13"/>
      <c r="JH141" s="13"/>
      <c r="JI141" s="13"/>
      <c r="JJ141" s="13"/>
      <c r="JK141" s="13"/>
      <c r="JL141" s="13"/>
      <c r="JM141" s="13"/>
    </row>
    <row r="142" spans="1:273" ht="157.5" x14ac:dyDescent="0.25">
      <c r="A142" s="581" t="s">
        <v>249</v>
      </c>
      <c r="B142" s="564"/>
      <c r="C142" s="564"/>
      <c r="D142" s="564"/>
      <c r="E142" s="564"/>
      <c r="F142" s="564"/>
      <c r="G142" s="564"/>
      <c r="H142" s="564"/>
      <c r="I142" s="564"/>
      <c r="J142" s="564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13"/>
      <c r="IM142" s="13"/>
      <c r="IN142" s="13"/>
      <c r="IO142" s="13"/>
      <c r="IP142" s="13"/>
      <c r="IQ142" s="13"/>
      <c r="IR142" s="13"/>
      <c r="IS142" s="13"/>
      <c r="IT142" s="13"/>
      <c r="IU142" s="13"/>
      <c r="IV142" s="13"/>
      <c r="IW142" s="13"/>
      <c r="IX142" s="13"/>
      <c r="IY142" s="13"/>
      <c r="IZ142" s="13"/>
      <c r="JA142" s="13"/>
      <c r="JB142" s="13"/>
      <c r="JC142" s="13"/>
      <c r="JD142" s="13"/>
      <c r="JE142" s="13"/>
      <c r="JF142" s="13"/>
      <c r="JG142" s="13"/>
      <c r="JH142" s="13"/>
      <c r="JI142" s="13"/>
      <c r="JJ142" s="13"/>
      <c r="JK142" s="13"/>
      <c r="JL142" s="13"/>
      <c r="JM142" s="13"/>
    </row>
    <row r="143" spans="1:273" ht="15.75" x14ac:dyDescent="0.2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  <c r="IM143" s="13"/>
      <c r="IN143" s="13"/>
      <c r="IO143" s="13"/>
      <c r="IP143" s="13"/>
      <c r="IQ143" s="13"/>
      <c r="IR143" s="13"/>
      <c r="IS143" s="13"/>
      <c r="IT143" s="13"/>
      <c r="IU143" s="13"/>
      <c r="IV143" s="13"/>
      <c r="IW143" s="13"/>
      <c r="IX143" s="13"/>
      <c r="IY143" s="13"/>
      <c r="IZ143" s="13"/>
      <c r="JA143" s="13"/>
      <c r="JB143" s="13"/>
      <c r="JC143" s="13"/>
      <c r="JD143" s="13"/>
      <c r="JE143" s="13"/>
      <c r="JF143" s="13"/>
      <c r="JG143" s="13"/>
      <c r="JH143" s="13"/>
      <c r="JI143" s="13"/>
      <c r="JJ143" s="13"/>
      <c r="JK143" s="13"/>
      <c r="JL143" s="13"/>
      <c r="JM143" s="13"/>
    </row>
    <row r="144" spans="1:273" ht="15.75" x14ac:dyDescent="0.25">
      <c r="A144" s="45"/>
      <c r="B144" s="30" t="s">
        <v>198</v>
      </c>
      <c r="C144" s="582" t="s">
        <v>103</v>
      </c>
      <c r="D144" s="583"/>
      <c r="E144" s="583"/>
      <c r="F144" s="583"/>
      <c r="G144" s="583"/>
      <c r="H144" s="583"/>
      <c r="I144" s="583"/>
      <c r="J144" s="58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  <c r="IM144" s="13"/>
      <c r="IN144" s="13"/>
      <c r="IO144" s="13"/>
      <c r="IP144" s="13"/>
      <c r="IQ144" s="13"/>
      <c r="IR144" s="13"/>
      <c r="IS144" s="13"/>
      <c r="IT144" s="13"/>
      <c r="IU144" s="13"/>
      <c r="IV144" s="13"/>
      <c r="IW144" s="13"/>
      <c r="IX144" s="13"/>
      <c r="IY144" s="13"/>
      <c r="IZ144" s="13"/>
      <c r="JA144" s="13"/>
      <c r="JB144" s="13"/>
      <c r="JC144" s="13"/>
      <c r="JD144" s="13"/>
      <c r="JE144" s="13"/>
      <c r="JF144" s="13"/>
      <c r="JG144" s="13"/>
      <c r="JH144" s="13"/>
      <c r="JI144" s="13"/>
      <c r="JJ144" s="13"/>
      <c r="JK144" s="13"/>
      <c r="JL144" s="13"/>
      <c r="JM144" s="13"/>
    </row>
    <row r="145" spans="1:273" x14ac:dyDescent="0.25"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13"/>
      <c r="IN145" s="13"/>
      <c r="IO145" s="13"/>
      <c r="IP145" s="13"/>
      <c r="IQ145" s="13"/>
      <c r="IR145" s="13"/>
      <c r="IS145" s="13"/>
      <c r="IT145" s="13"/>
      <c r="IU145" s="13"/>
      <c r="IV145" s="13"/>
      <c r="IW145" s="13"/>
      <c r="IX145" s="13"/>
      <c r="IY145" s="13"/>
      <c r="IZ145" s="13"/>
      <c r="JA145" s="13"/>
      <c r="JB145" s="13"/>
      <c r="JC145" s="13"/>
      <c r="JD145" s="13"/>
      <c r="JE145" s="13"/>
      <c r="JF145" s="13"/>
      <c r="JG145" s="13"/>
      <c r="JH145" s="13"/>
      <c r="JI145" s="13"/>
      <c r="JJ145" s="13"/>
      <c r="JK145" s="13"/>
      <c r="JL145" s="13"/>
      <c r="JM145" s="13"/>
    </row>
    <row r="146" spans="1:273" ht="90" x14ac:dyDescent="0.25">
      <c r="A146" s="585" t="s">
        <v>200</v>
      </c>
      <c r="B146" s="584"/>
      <c r="C146" s="584"/>
      <c r="D146" s="584"/>
      <c r="E146" s="584"/>
      <c r="F146" s="584"/>
      <c r="G146" s="584"/>
      <c r="H146" s="458"/>
      <c r="I146" s="241" t="s">
        <v>273</v>
      </c>
      <c r="J146" s="241" t="s">
        <v>274</v>
      </c>
      <c r="K146" s="241" t="s">
        <v>278</v>
      </c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  <c r="IM146" s="13"/>
      <c r="IN146" s="13"/>
      <c r="IO146" s="13"/>
      <c r="IP146" s="13"/>
      <c r="IQ146" s="13"/>
      <c r="IR146" s="13"/>
      <c r="IS146" s="13"/>
      <c r="IT146" s="13"/>
      <c r="IU146" s="13"/>
      <c r="IV146" s="13"/>
      <c r="IW146" s="13"/>
      <c r="IX146" s="13"/>
      <c r="IY146" s="13"/>
      <c r="IZ146" s="13"/>
      <c r="JA146" s="13"/>
      <c r="JB146" s="13"/>
      <c r="JC146" s="13"/>
      <c r="JD146" s="13"/>
      <c r="JE146" s="13"/>
      <c r="JF146" s="13"/>
      <c r="JG146" s="13"/>
      <c r="JH146" s="13"/>
      <c r="JI146" s="13"/>
      <c r="JJ146" s="13"/>
      <c r="JK146" s="13"/>
      <c r="JL146" s="13"/>
      <c r="JM146" s="13"/>
    </row>
    <row r="147" spans="1:273" ht="75" x14ac:dyDescent="0.25">
      <c r="A147" s="241" t="s">
        <v>201</v>
      </c>
      <c r="B147" s="457" t="s">
        <v>238</v>
      </c>
      <c r="C147" s="584"/>
      <c r="D147" s="458"/>
      <c r="E147" s="47" t="s">
        <v>250</v>
      </c>
      <c r="F147" s="47" t="s">
        <v>251</v>
      </c>
      <c r="G147" s="47" t="s">
        <v>338</v>
      </c>
      <c r="H147" s="47" t="s">
        <v>206</v>
      </c>
      <c r="I147" s="47" t="s">
        <v>206</v>
      </c>
      <c r="J147" s="47" t="s">
        <v>206</v>
      </c>
      <c r="K147" s="47" t="s">
        <v>206</v>
      </c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  <c r="IH147" s="13"/>
      <c r="II147" s="13"/>
      <c r="IJ147" s="13"/>
      <c r="IK147" s="13"/>
      <c r="IL147" s="13"/>
      <c r="IM147" s="13"/>
      <c r="IN147" s="13"/>
      <c r="IO147" s="13"/>
      <c r="IP147" s="13"/>
      <c r="IQ147" s="13"/>
      <c r="IR147" s="13"/>
      <c r="IS147" s="13"/>
      <c r="IT147" s="13"/>
      <c r="IU147" s="13"/>
      <c r="IV147" s="13"/>
      <c r="IW147" s="13"/>
      <c r="IX147" s="13"/>
      <c r="IY147" s="13"/>
      <c r="IZ147" s="13"/>
      <c r="JA147" s="13"/>
      <c r="JB147" s="13"/>
      <c r="JC147" s="13"/>
      <c r="JD147" s="13"/>
      <c r="JE147" s="13"/>
      <c r="JF147" s="13"/>
      <c r="JG147" s="13"/>
      <c r="JH147" s="13"/>
      <c r="JI147" s="13"/>
      <c r="JJ147" s="13"/>
      <c r="JK147" s="13"/>
      <c r="JL147" s="13"/>
      <c r="JM147" s="13"/>
    </row>
    <row r="148" spans="1:273" x14ac:dyDescent="0.25">
      <c r="A148" s="247">
        <v>1</v>
      </c>
      <c r="B148" s="604" t="s">
        <v>1</v>
      </c>
      <c r="C148" s="605"/>
      <c r="D148" s="605"/>
      <c r="E148" s="246" t="s">
        <v>2</v>
      </c>
      <c r="F148" s="246" t="s">
        <v>124</v>
      </c>
      <c r="G148" s="246" t="s">
        <v>3</v>
      </c>
      <c r="H148" s="246" t="s">
        <v>4</v>
      </c>
      <c r="I148" s="246" t="s">
        <v>5</v>
      </c>
      <c r="J148" s="246" t="s">
        <v>6</v>
      </c>
      <c r="K148" s="246" t="s">
        <v>264</v>
      </c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  <c r="IH148" s="13"/>
      <c r="II148" s="13"/>
      <c r="IJ148" s="13"/>
      <c r="IK148" s="13"/>
      <c r="IL148" s="13"/>
      <c r="IM148" s="13"/>
      <c r="IN148" s="13"/>
      <c r="IO148" s="13"/>
      <c r="IP148" s="13"/>
      <c r="IQ148" s="13"/>
      <c r="IR148" s="13"/>
      <c r="IS148" s="13"/>
      <c r="IT148" s="13"/>
      <c r="IU148" s="13"/>
      <c r="IV148" s="13"/>
      <c r="IW148" s="13"/>
      <c r="IX148" s="13"/>
      <c r="IY148" s="13"/>
      <c r="IZ148" s="13"/>
      <c r="JA148" s="13"/>
      <c r="JB148" s="13"/>
      <c r="JC148" s="13"/>
      <c r="JD148" s="13"/>
      <c r="JE148" s="13"/>
      <c r="JF148" s="13"/>
      <c r="JG148" s="13"/>
      <c r="JH148" s="13"/>
      <c r="JI148" s="13"/>
      <c r="JJ148" s="13"/>
      <c r="JK148" s="13"/>
      <c r="JL148" s="13"/>
      <c r="JM148" s="13"/>
    </row>
    <row r="149" spans="1:273" ht="60" x14ac:dyDescent="0.25">
      <c r="A149" s="250" t="s">
        <v>347</v>
      </c>
      <c r="B149" s="690" t="s">
        <v>248</v>
      </c>
      <c r="C149" s="691"/>
      <c r="D149" s="691"/>
      <c r="E149" s="253"/>
      <c r="F149" s="253"/>
      <c r="G149" s="253"/>
      <c r="H149" s="243"/>
      <c r="I149" s="113"/>
      <c r="J149" s="110"/>
      <c r="K149" s="110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13"/>
      <c r="IN149" s="13"/>
      <c r="IO149" s="13"/>
      <c r="IP149" s="13"/>
      <c r="IQ149" s="13"/>
      <c r="IR149" s="13"/>
      <c r="IS149" s="13"/>
      <c r="IT149" s="13"/>
      <c r="IU149" s="13"/>
      <c r="IV149" s="13"/>
      <c r="IW149" s="13"/>
      <c r="IX149" s="13"/>
      <c r="IY149" s="13"/>
      <c r="IZ149" s="13"/>
      <c r="JA149" s="13"/>
      <c r="JB149" s="13"/>
      <c r="JC149" s="13"/>
      <c r="JD149" s="13"/>
      <c r="JE149" s="13"/>
      <c r="JF149" s="13"/>
      <c r="JG149" s="13"/>
      <c r="JH149" s="13"/>
      <c r="JI149" s="13"/>
      <c r="JJ149" s="13"/>
      <c r="JK149" s="13"/>
      <c r="JL149" s="13"/>
      <c r="JM149" s="13"/>
    </row>
    <row r="150" spans="1:273" ht="15.75" x14ac:dyDescent="0.25">
      <c r="A150" s="250" t="s">
        <v>348</v>
      </c>
      <c r="B150" s="692"/>
      <c r="C150" s="693"/>
      <c r="D150" s="693"/>
      <c r="E150" s="127"/>
      <c r="F150" s="119"/>
      <c r="G150" s="119" t="s">
        <v>16</v>
      </c>
      <c r="H150" s="228"/>
      <c r="I150" s="110"/>
      <c r="J150" s="110"/>
      <c r="K150" s="110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  <c r="IH150" s="13"/>
      <c r="II150" s="13"/>
      <c r="IJ150" s="13"/>
      <c r="IK150" s="13"/>
      <c r="IL150" s="13"/>
      <c r="IM150" s="13"/>
      <c r="IN150" s="13"/>
      <c r="IO150" s="13"/>
      <c r="IP150" s="13"/>
      <c r="IQ150" s="13"/>
      <c r="IR150" s="13"/>
      <c r="IS150" s="13"/>
      <c r="IT150" s="13"/>
      <c r="IU150" s="13"/>
      <c r="IV150" s="13"/>
      <c r="IW150" s="13"/>
      <c r="IX150" s="13"/>
      <c r="IY150" s="13"/>
      <c r="IZ150" s="13"/>
      <c r="JA150" s="13"/>
      <c r="JB150" s="13"/>
      <c r="JC150" s="13"/>
      <c r="JD150" s="13"/>
      <c r="JE150" s="13"/>
      <c r="JF150" s="13"/>
      <c r="JG150" s="13"/>
      <c r="JH150" s="13"/>
      <c r="JI150" s="13"/>
      <c r="JJ150" s="13"/>
      <c r="JK150" s="13"/>
      <c r="JL150" s="13"/>
      <c r="JM150" s="13"/>
    </row>
    <row r="151" spans="1:273" ht="15.75" x14ac:dyDescent="0.25">
      <c r="A151" s="250">
        <v>3</v>
      </c>
      <c r="B151" s="692"/>
      <c r="C151" s="693"/>
      <c r="D151" s="693"/>
      <c r="E151" s="127"/>
      <c r="F151" s="119"/>
      <c r="G151" s="119"/>
      <c r="H151" s="110"/>
      <c r="I151" s="110"/>
      <c r="J151" s="110"/>
      <c r="K151" s="110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13"/>
      <c r="IN151" s="13"/>
      <c r="IO151" s="13"/>
      <c r="IP151" s="13"/>
      <c r="IQ151" s="13"/>
      <c r="IR151" s="13"/>
      <c r="IS151" s="13"/>
      <c r="IT151" s="13"/>
      <c r="IU151" s="13"/>
      <c r="IV151" s="13"/>
      <c r="IW151" s="13"/>
      <c r="IX151" s="13"/>
      <c r="IY151" s="13"/>
      <c r="IZ151" s="13"/>
      <c r="JA151" s="13"/>
      <c r="JB151" s="13"/>
      <c r="JC151" s="13"/>
      <c r="JD151" s="13"/>
      <c r="JE151" s="13"/>
      <c r="JF151" s="13"/>
      <c r="JG151" s="13"/>
      <c r="JH151" s="13"/>
      <c r="JI151" s="13"/>
      <c r="JJ151" s="13"/>
      <c r="JK151" s="13"/>
      <c r="JL151" s="13"/>
      <c r="JM151" s="13"/>
    </row>
    <row r="152" spans="1:273" ht="15.75" x14ac:dyDescent="0.25">
      <c r="A152" s="37"/>
      <c r="B152" s="578" t="s">
        <v>196</v>
      </c>
      <c r="C152" s="579"/>
      <c r="D152" s="580"/>
      <c r="E152" s="165" t="s">
        <v>9</v>
      </c>
      <c r="F152" s="153" t="s">
        <v>9</v>
      </c>
      <c r="G152" s="153" t="s">
        <v>9</v>
      </c>
      <c r="H152" s="40">
        <f>SUM(H149:H151)</f>
        <v>0</v>
      </c>
      <c r="I152" s="257">
        <v>0</v>
      </c>
      <c r="J152" s="257">
        <v>0</v>
      </c>
      <c r="K152" s="257">
        <f t="shared" ref="K152" si="1">SUM(K149:K151)</f>
        <v>0</v>
      </c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  <c r="IH152" s="13"/>
      <c r="II152" s="13"/>
      <c r="IJ152" s="13"/>
      <c r="IK152" s="13"/>
      <c r="IL152" s="13"/>
      <c r="IM152" s="13"/>
      <c r="IN152" s="13"/>
      <c r="IO152" s="13"/>
      <c r="IP152" s="13"/>
      <c r="IQ152" s="13"/>
      <c r="IR152" s="13"/>
      <c r="IS152" s="13"/>
      <c r="IT152" s="13"/>
      <c r="IU152" s="13"/>
      <c r="IV152" s="13"/>
      <c r="IW152" s="13"/>
      <c r="IX152" s="13"/>
      <c r="IY152" s="13"/>
      <c r="IZ152" s="13"/>
      <c r="JA152" s="13"/>
      <c r="JB152" s="13"/>
      <c r="JC152" s="13"/>
      <c r="JD152" s="13"/>
      <c r="JE152" s="13"/>
      <c r="JF152" s="13"/>
      <c r="JG152" s="13"/>
      <c r="JH152" s="13"/>
      <c r="JI152" s="13"/>
      <c r="JJ152" s="13"/>
      <c r="JK152" s="13"/>
      <c r="JL152" s="13"/>
      <c r="JM152" s="13"/>
    </row>
    <row r="153" spans="1:273" x14ac:dyDescent="0.25"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13"/>
      <c r="IK153" s="13"/>
      <c r="IL153" s="13"/>
      <c r="IM153" s="13"/>
      <c r="IN153" s="13"/>
      <c r="IO153" s="13"/>
      <c r="IP153" s="13"/>
      <c r="IQ153" s="13"/>
      <c r="IR153" s="13"/>
      <c r="IS153" s="13"/>
      <c r="IT153" s="13"/>
      <c r="IU153" s="13"/>
      <c r="IV153" s="13"/>
      <c r="IW153" s="13"/>
      <c r="IX153" s="13"/>
      <c r="IY153" s="13"/>
      <c r="IZ153" s="13"/>
      <c r="JA153" s="13"/>
      <c r="JB153" s="13"/>
      <c r="JC153" s="13"/>
      <c r="JD153" s="13"/>
      <c r="JE153" s="13"/>
      <c r="JF153" s="13"/>
      <c r="JG153" s="13"/>
      <c r="JH153" s="13"/>
      <c r="JI153" s="13"/>
      <c r="JJ153" s="13"/>
      <c r="JK153" s="13"/>
      <c r="JL153" s="13"/>
      <c r="JM153" s="13"/>
    </row>
    <row r="154" spans="1:273" ht="157.5" x14ac:dyDescent="0.25">
      <c r="A154" s="581" t="s">
        <v>252</v>
      </c>
      <c r="B154" s="564"/>
      <c r="C154" s="564"/>
      <c r="D154" s="564"/>
      <c r="E154" s="564"/>
      <c r="F154" s="564"/>
      <c r="G154" s="564"/>
      <c r="H154" s="564"/>
      <c r="I154" s="564"/>
      <c r="J154" s="564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13"/>
      <c r="IK154" s="13"/>
      <c r="IL154" s="13"/>
      <c r="IM154" s="13"/>
      <c r="IN154" s="13"/>
      <c r="IO154" s="13"/>
      <c r="IP154" s="13"/>
      <c r="IQ154" s="13"/>
      <c r="IR154" s="13"/>
      <c r="IS154" s="13"/>
      <c r="IT154" s="13"/>
      <c r="IU154" s="13"/>
      <c r="IV154" s="13"/>
      <c r="IW154" s="13"/>
      <c r="IX154" s="13"/>
      <c r="IY154" s="13"/>
      <c r="IZ154" s="13"/>
      <c r="JA154" s="13"/>
      <c r="JB154" s="13"/>
      <c r="JC154" s="13"/>
      <c r="JD154" s="13"/>
      <c r="JE154" s="13"/>
      <c r="JF154" s="13"/>
      <c r="JG154" s="13"/>
      <c r="JH154" s="13"/>
      <c r="JI154" s="13"/>
      <c r="JJ154" s="13"/>
      <c r="JK154" s="13"/>
      <c r="JL154" s="13"/>
      <c r="JM154" s="13"/>
    </row>
    <row r="155" spans="1:273" ht="15.75" x14ac:dyDescent="0.2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  <c r="IM155" s="13"/>
      <c r="IN155" s="13"/>
      <c r="IO155" s="13"/>
      <c r="IP155" s="13"/>
      <c r="IQ155" s="13"/>
      <c r="IR155" s="13"/>
      <c r="IS155" s="13"/>
      <c r="IT155" s="13"/>
      <c r="IU155" s="13"/>
      <c r="IV155" s="13"/>
      <c r="IW155" s="13"/>
      <c r="IX155" s="13"/>
      <c r="IY155" s="13"/>
      <c r="IZ155" s="13"/>
      <c r="JA155" s="13"/>
      <c r="JB155" s="13"/>
      <c r="JC155" s="13"/>
      <c r="JD155" s="13"/>
      <c r="JE155" s="13"/>
      <c r="JF155" s="13"/>
      <c r="JG155" s="13"/>
      <c r="JH155" s="13"/>
      <c r="JI155" s="13"/>
      <c r="JJ155" s="13"/>
      <c r="JK155" s="13"/>
      <c r="JL155" s="13"/>
      <c r="JM155" s="13"/>
    </row>
    <row r="156" spans="1:273" ht="15.75" x14ac:dyDescent="0.25">
      <c r="A156" s="45"/>
      <c r="B156" s="30" t="s">
        <v>198</v>
      </c>
      <c r="C156" s="582" t="s">
        <v>103</v>
      </c>
      <c r="D156" s="583"/>
      <c r="E156" s="583"/>
      <c r="F156" s="583"/>
      <c r="G156" s="583"/>
      <c r="H156" s="583"/>
      <c r="I156" s="583"/>
      <c r="J156" s="58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  <c r="IQ156" s="13"/>
      <c r="IR156" s="13"/>
      <c r="IS156" s="13"/>
      <c r="IT156" s="13"/>
      <c r="IU156" s="13"/>
      <c r="IV156" s="13"/>
      <c r="IW156" s="13"/>
      <c r="IX156" s="13"/>
      <c r="IY156" s="13"/>
      <c r="IZ156" s="13"/>
      <c r="JA156" s="13"/>
      <c r="JB156" s="13"/>
      <c r="JC156" s="13"/>
      <c r="JD156" s="13"/>
      <c r="JE156" s="13"/>
      <c r="JF156" s="13"/>
      <c r="JG156" s="13"/>
      <c r="JH156" s="13"/>
      <c r="JI156" s="13"/>
      <c r="JJ156" s="13"/>
      <c r="JK156" s="13"/>
      <c r="JL156" s="13"/>
      <c r="JM156" s="13"/>
    </row>
    <row r="157" spans="1:273" x14ac:dyDescent="0.25"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  <c r="IO157" s="13"/>
      <c r="IP157" s="13"/>
      <c r="IQ157" s="13"/>
      <c r="IR157" s="13"/>
      <c r="IS157" s="13"/>
      <c r="IT157" s="13"/>
      <c r="IU157" s="13"/>
      <c r="IV157" s="13"/>
      <c r="IW157" s="13"/>
      <c r="IX157" s="13"/>
      <c r="IY157" s="13"/>
      <c r="IZ157" s="13"/>
      <c r="JA157" s="13"/>
      <c r="JB157" s="13"/>
      <c r="JC157" s="13"/>
      <c r="JD157" s="13"/>
      <c r="JE157" s="13"/>
      <c r="JF157" s="13"/>
      <c r="JG157" s="13"/>
      <c r="JH157" s="13"/>
      <c r="JI157" s="13"/>
      <c r="JJ157" s="13"/>
      <c r="JK157" s="13"/>
      <c r="JL157" s="13"/>
      <c r="JM157" s="13"/>
    </row>
    <row r="158" spans="1:273" ht="90" x14ac:dyDescent="0.25">
      <c r="A158" s="585" t="s">
        <v>200</v>
      </c>
      <c r="B158" s="584"/>
      <c r="C158" s="584"/>
      <c r="D158" s="584"/>
      <c r="E158" s="584"/>
      <c r="F158" s="584"/>
      <c r="G158" s="584"/>
      <c r="H158" s="458"/>
      <c r="I158" s="241" t="s">
        <v>273</v>
      </c>
      <c r="J158" s="241" t="s">
        <v>274</v>
      </c>
      <c r="K158" s="241" t="s">
        <v>278</v>
      </c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  <c r="IO158" s="13"/>
      <c r="IP158" s="13"/>
      <c r="IQ158" s="13"/>
      <c r="IR158" s="13"/>
      <c r="IS158" s="13"/>
      <c r="IT158" s="13"/>
      <c r="IU158" s="13"/>
      <c r="IV158" s="13"/>
      <c r="IW158" s="13"/>
      <c r="IX158" s="13"/>
      <c r="IY158" s="13"/>
      <c r="IZ158" s="13"/>
      <c r="JA158" s="13"/>
      <c r="JB158" s="13"/>
      <c r="JC158" s="13"/>
      <c r="JD158" s="13"/>
      <c r="JE158" s="13"/>
      <c r="JF158" s="13"/>
      <c r="JG158" s="13"/>
      <c r="JH158" s="13"/>
      <c r="JI158" s="13"/>
      <c r="JJ158" s="13"/>
      <c r="JK158" s="13"/>
      <c r="JL158" s="13"/>
      <c r="JM158" s="13"/>
    </row>
    <row r="159" spans="1:273" ht="75" x14ac:dyDescent="0.25">
      <c r="A159" s="241" t="s">
        <v>201</v>
      </c>
      <c r="B159" s="457" t="s">
        <v>157</v>
      </c>
      <c r="C159" s="584"/>
      <c r="D159" s="47" t="s">
        <v>253</v>
      </c>
      <c r="E159" s="47" t="s">
        <v>254</v>
      </c>
      <c r="F159" s="47" t="s">
        <v>255</v>
      </c>
      <c r="G159" s="47" t="s">
        <v>338</v>
      </c>
      <c r="H159" s="47" t="s">
        <v>206</v>
      </c>
      <c r="I159" s="47" t="s">
        <v>206</v>
      </c>
      <c r="J159" s="47" t="s">
        <v>206</v>
      </c>
      <c r="K159" s="47" t="s">
        <v>206</v>
      </c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13"/>
      <c r="IH159" s="13"/>
      <c r="II159" s="13"/>
      <c r="IJ159" s="13"/>
      <c r="IK159" s="13"/>
      <c r="IL159" s="13"/>
      <c r="IM159" s="13"/>
      <c r="IN159" s="13"/>
      <c r="IO159" s="13"/>
      <c r="IP159" s="13"/>
      <c r="IQ159" s="13"/>
      <c r="IR159" s="13"/>
      <c r="IS159" s="13"/>
      <c r="IT159" s="13"/>
      <c r="IU159" s="13"/>
      <c r="IV159" s="13"/>
      <c r="IW159" s="13"/>
      <c r="IX159" s="13"/>
      <c r="IY159" s="13"/>
      <c r="IZ159" s="13"/>
      <c r="JA159" s="13"/>
      <c r="JB159" s="13"/>
      <c r="JC159" s="13"/>
      <c r="JD159" s="13"/>
      <c r="JE159" s="13"/>
      <c r="JF159" s="13"/>
      <c r="JG159" s="13"/>
      <c r="JH159" s="13"/>
      <c r="JI159" s="13"/>
      <c r="JJ159" s="13"/>
      <c r="JK159" s="13"/>
      <c r="JL159" s="13"/>
      <c r="JM159" s="13"/>
    </row>
    <row r="160" spans="1:273" x14ac:dyDescent="0.25">
      <c r="A160" s="54">
        <v>1</v>
      </c>
      <c r="B160" s="570" t="s">
        <v>1</v>
      </c>
      <c r="C160" s="571"/>
      <c r="D160" s="246" t="s">
        <v>2</v>
      </c>
      <c r="E160" s="246" t="s">
        <v>124</v>
      </c>
      <c r="F160" s="246" t="s">
        <v>3</v>
      </c>
      <c r="G160" s="246" t="s">
        <v>4</v>
      </c>
      <c r="H160" s="246" t="s">
        <v>5</v>
      </c>
      <c r="I160" s="246" t="s">
        <v>6</v>
      </c>
      <c r="J160" s="133" t="s">
        <v>264</v>
      </c>
      <c r="K160" s="133" t="s">
        <v>400</v>
      </c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13"/>
      <c r="IN160" s="13"/>
      <c r="IO160" s="13"/>
      <c r="IP160" s="13"/>
      <c r="IQ160" s="13"/>
      <c r="IR160" s="13"/>
      <c r="IS160" s="13"/>
      <c r="IT160" s="13"/>
      <c r="IU160" s="13"/>
      <c r="IV160" s="13"/>
      <c r="IW160" s="13"/>
      <c r="IX160" s="13"/>
      <c r="IY160" s="13"/>
      <c r="IZ160" s="13"/>
      <c r="JA160" s="13"/>
      <c r="JB160" s="13"/>
      <c r="JC160" s="13"/>
      <c r="JD160" s="13"/>
      <c r="JE160" s="13"/>
      <c r="JF160" s="13"/>
      <c r="JG160" s="13"/>
      <c r="JH160" s="13"/>
      <c r="JI160" s="13"/>
      <c r="JJ160" s="13"/>
      <c r="JK160" s="13"/>
      <c r="JL160" s="13"/>
      <c r="JM160" s="13"/>
    </row>
    <row r="161" spans="1:273" ht="60" x14ac:dyDescent="0.25">
      <c r="A161" s="250" t="s">
        <v>347</v>
      </c>
      <c r="B161" s="546" t="s">
        <v>248</v>
      </c>
      <c r="C161" s="688"/>
      <c r="D161" s="252"/>
      <c r="E161" s="120"/>
      <c r="F161" s="134"/>
      <c r="G161" s="166"/>
      <c r="H161" s="115"/>
      <c r="I161" s="110"/>
      <c r="J161" s="110"/>
      <c r="K161" s="110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  <c r="IM161" s="13"/>
      <c r="IN161" s="13"/>
      <c r="IO161" s="13"/>
      <c r="IP161" s="13"/>
      <c r="IQ161" s="13"/>
      <c r="IR161" s="13"/>
      <c r="IS161" s="13"/>
      <c r="IT161" s="13"/>
      <c r="IU161" s="13"/>
      <c r="IV161" s="13"/>
      <c r="IW161" s="13"/>
      <c r="IX161" s="13"/>
      <c r="IY161" s="13"/>
      <c r="IZ161" s="13"/>
      <c r="JA161" s="13"/>
      <c r="JB161" s="13"/>
      <c r="JC161" s="13"/>
      <c r="JD161" s="13"/>
      <c r="JE161" s="13"/>
      <c r="JF161" s="13"/>
      <c r="JG161" s="13"/>
      <c r="JH161" s="13"/>
      <c r="JI161" s="13"/>
      <c r="JJ161" s="13"/>
      <c r="JK161" s="13"/>
      <c r="JL161" s="13"/>
      <c r="JM161" s="13"/>
    </row>
    <row r="162" spans="1:273" ht="31.5" x14ac:dyDescent="0.25">
      <c r="A162" s="250" t="s">
        <v>348</v>
      </c>
      <c r="B162" s="506" t="s">
        <v>405</v>
      </c>
      <c r="C162" s="665"/>
      <c r="D162" s="275"/>
      <c r="E162" s="120"/>
      <c r="F162" s="121"/>
      <c r="G162" s="166" t="s">
        <v>16</v>
      </c>
      <c r="H162" s="236"/>
      <c r="I162" s="113"/>
      <c r="J162" s="110"/>
      <c r="K162" s="110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13"/>
      <c r="IN162" s="13"/>
      <c r="IO162" s="13"/>
      <c r="IP162" s="13"/>
      <c r="IQ162" s="13"/>
      <c r="IR162" s="13"/>
      <c r="IS162" s="13"/>
      <c r="IT162" s="13"/>
      <c r="IU162" s="13"/>
      <c r="IV162" s="13"/>
      <c r="IW162" s="13"/>
      <c r="IX162" s="13"/>
      <c r="IY162" s="13"/>
      <c r="IZ162" s="13"/>
      <c r="JA162" s="13"/>
      <c r="JB162" s="13"/>
      <c r="JC162" s="13"/>
      <c r="JD162" s="13"/>
      <c r="JE162" s="13"/>
      <c r="JF162" s="13"/>
      <c r="JG162" s="13"/>
      <c r="JH162" s="13"/>
      <c r="JI162" s="13"/>
      <c r="JJ162" s="13"/>
      <c r="JK162" s="13"/>
      <c r="JL162" s="13"/>
      <c r="JM162" s="13"/>
    </row>
    <row r="163" spans="1:273" ht="15.75" x14ac:dyDescent="0.25">
      <c r="A163" s="250" t="s">
        <v>349</v>
      </c>
      <c r="B163" s="689" t="s">
        <v>406</v>
      </c>
      <c r="C163" s="630"/>
      <c r="D163" s="275"/>
      <c r="E163" s="120"/>
      <c r="F163" s="121"/>
      <c r="G163" s="166" t="s">
        <v>16</v>
      </c>
      <c r="H163" s="236"/>
      <c r="I163" s="113"/>
      <c r="J163" s="110"/>
      <c r="K163" s="110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  <c r="IM163" s="13"/>
      <c r="IN163" s="13"/>
      <c r="IO163" s="13"/>
      <c r="IP163" s="13"/>
      <c r="IQ163" s="13"/>
      <c r="IR163" s="13"/>
      <c r="IS163" s="13"/>
      <c r="IT163" s="13"/>
      <c r="IU163" s="13"/>
      <c r="IV163" s="13"/>
      <c r="IW163" s="13"/>
      <c r="IX163" s="13"/>
      <c r="IY163" s="13"/>
      <c r="IZ163" s="13"/>
      <c r="JA163" s="13"/>
      <c r="JB163" s="13"/>
      <c r="JC163" s="13"/>
      <c r="JD163" s="13"/>
      <c r="JE163" s="13"/>
      <c r="JF163" s="13"/>
      <c r="JG163" s="13"/>
      <c r="JH163" s="13"/>
      <c r="JI163" s="13"/>
      <c r="JJ163" s="13"/>
      <c r="JK163" s="13"/>
      <c r="JL163" s="13"/>
      <c r="JM163" s="13"/>
    </row>
    <row r="164" spans="1:273" ht="31.5" x14ac:dyDescent="0.25">
      <c r="A164" s="250" t="s">
        <v>350</v>
      </c>
      <c r="B164" s="595" t="s">
        <v>407</v>
      </c>
      <c r="C164" s="597"/>
      <c r="D164" s="167"/>
      <c r="E164" s="120"/>
      <c r="F164" s="121"/>
      <c r="G164" s="166" t="s">
        <v>16</v>
      </c>
      <c r="H164" s="236"/>
      <c r="I164" s="113"/>
      <c r="J164" s="110"/>
      <c r="K164" s="110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  <c r="IM164" s="13"/>
      <c r="IN164" s="13"/>
      <c r="IO164" s="13"/>
      <c r="IP164" s="13"/>
      <c r="IQ164" s="13"/>
      <c r="IR164" s="13"/>
      <c r="IS164" s="13"/>
      <c r="IT164" s="13"/>
      <c r="IU164" s="13"/>
      <c r="IV164" s="13"/>
      <c r="IW164" s="13"/>
      <c r="IX164" s="13"/>
      <c r="IY164" s="13"/>
      <c r="IZ164" s="13"/>
      <c r="JA164" s="13"/>
      <c r="JB164" s="13"/>
      <c r="JC164" s="13"/>
      <c r="JD164" s="13"/>
      <c r="JE164" s="13"/>
      <c r="JF164" s="13"/>
      <c r="JG164" s="13"/>
      <c r="JH164" s="13"/>
      <c r="JI164" s="13"/>
      <c r="JJ164" s="13"/>
      <c r="JK164" s="13"/>
      <c r="JL164" s="13"/>
      <c r="JM164" s="13"/>
    </row>
    <row r="165" spans="1:273" ht="15.75" x14ac:dyDescent="0.25">
      <c r="A165" s="250" t="s">
        <v>351</v>
      </c>
      <c r="B165" s="724"/>
      <c r="C165" s="725"/>
      <c r="D165" s="167"/>
      <c r="E165" s="120"/>
      <c r="F165" s="121"/>
      <c r="G165" s="166"/>
      <c r="H165" s="115"/>
      <c r="I165" s="113"/>
      <c r="J165" s="110"/>
      <c r="K165" s="110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  <c r="IM165" s="13"/>
      <c r="IN165" s="13"/>
      <c r="IO165" s="13"/>
      <c r="IP165" s="13"/>
      <c r="IQ165" s="13"/>
      <c r="IR165" s="13"/>
      <c r="IS165" s="13"/>
      <c r="IT165" s="13"/>
      <c r="IU165" s="13"/>
      <c r="IV165" s="13"/>
      <c r="IW165" s="13"/>
      <c r="IX165" s="13"/>
      <c r="IY165" s="13"/>
      <c r="IZ165" s="13"/>
      <c r="JA165" s="13"/>
      <c r="JB165" s="13"/>
      <c r="JC165" s="13"/>
      <c r="JD165" s="13"/>
      <c r="JE165" s="13"/>
      <c r="JF165" s="13"/>
      <c r="JG165" s="13"/>
      <c r="JH165" s="13"/>
      <c r="JI165" s="13"/>
      <c r="JJ165" s="13"/>
      <c r="JK165" s="13"/>
      <c r="JL165" s="13"/>
      <c r="JM165" s="13"/>
    </row>
    <row r="166" spans="1:273" ht="15.75" x14ac:dyDescent="0.25">
      <c r="A166" s="250" t="s">
        <v>352</v>
      </c>
      <c r="B166" s="724"/>
      <c r="C166" s="725"/>
      <c r="D166" s="167"/>
      <c r="E166" s="120"/>
      <c r="F166" s="121"/>
      <c r="G166" s="166"/>
      <c r="H166" s="115"/>
      <c r="I166" s="113"/>
      <c r="J166" s="110"/>
      <c r="K166" s="110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13"/>
      <c r="IH166" s="13"/>
      <c r="II166" s="13"/>
      <c r="IJ166" s="13"/>
      <c r="IK166" s="13"/>
      <c r="IL166" s="13"/>
      <c r="IM166" s="13"/>
      <c r="IN166" s="13"/>
      <c r="IO166" s="13"/>
      <c r="IP166" s="13"/>
      <c r="IQ166" s="13"/>
      <c r="IR166" s="13"/>
      <c r="IS166" s="13"/>
      <c r="IT166" s="13"/>
      <c r="IU166" s="13"/>
      <c r="IV166" s="13"/>
      <c r="IW166" s="13"/>
      <c r="IX166" s="13"/>
      <c r="IY166" s="13"/>
      <c r="IZ166" s="13"/>
      <c r="JA166" s="13"/>
      <c r="JB166" s="13"/>
      <c r="JC166" s="13"/>
      <c r="JD166" s="13"/>
      <c r="JE166" s="13"/>
      <c r="JF166" s="13"/>
      <c r="JG166" s="13"/>
      <c r="JH166" s="13"/>
      <c r="JI166" s="13"/>
      <c r="JJ166" s="13"/>
      <c r="JK166" s="13"/>
      <c r="JL166" s="13"/>
      <c r="JM166" s="13"/>
    </row>
    <row r="167" spans="1:273" ht="15.75" x14ac:dyDescent="0.25">
      <c r="A167" s="37"/>
      <c r="B167" s="578" t="s">
        <v>196</v>
      </c>
      <c r="C167" s="662"/>
      <c r="D167" s="153" t="s">
        <v>9</v>
      </c>
      <c r="E167" s="153" t="s">
        <v>9</v>
      </c>
      <c r="F167" s="153" t="s">
        <v>9</v>
      </c>
      <c r="G167" s="153" t="s">
        <v>9</v>
      </c>
      <c r="H167" s="137">
        <f>SUM(H161:H166)</f>
        <v>0</v>
      </c>
      <c r="I167" s="268"/>
      <c r="J167" s="257"/>
      <c r="K167" s="257">
        <v>0</v>
      </c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  <c r="II167" s="13"/>
      <c r="IJ167" s="13"/>
      <c r="IK167" s="13"/>
      <c r="IL167" s="13"/>
      <c r="IM167" s="13"/>
      <c r="IN167" s="13"/>
      <c r="IO167" s="13"/>
      <c r="IP167" s="13"/>
      <c r="IQ167" s="13"/>
      <c r="IR167" s="13"/>
      <c r="IS167" s="13"/>
      <c r="IT167" s="13"/>
      <c r="IU167" s="13"/>
      <c r="IV167" s="13"/>
      <c r="IW167" s="13"/>
      <c r="IX167" s="13"/>
      <c r="IY167" s="13"/>
      <c r="IZ167" s="13"/>
      <c r="JA167" s="13"/>
      <c r="JB167" s="13"/>
      <c r="JC167" s="13"/>
      <c r="JD167" s="13"/>
      <c r="JE167" s="13"/>
      <c r="JF167" s="13"/>
      <c r="JG167" s="13"/>
      <c r="JH167" s="13"/>
      <c r="JI167" s="13"/>
      <c r="JJ167" s="13"/>
      <c r="JK167" s="13"/>
      <c r="JL167" s="13"/>
      <c r="JM167" s="13"/>
    </row>
    <row r="168" spans="1:273" x14ac:dyDescent="0.25"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  <c r="IH168" s="13"/>
      <c r="II168" s="13"/>
      <c r="IJ168" s="13"/>
      <c r="IK168" s="13"/>
      <c r="IL168" s="13"/>
      <c r="IM168" s="13"/>
      <c r="IN168" s="13"/>
      <c r="IO168" s="13"/>
      <c r="IP168" s="13"/>
      <c r="IQ168" s="13"/>
      <c r="IR168" s="13"/>
      <c r="IS168" s="13"/>
      <c r="IT168" s="13"/>
      <c r="IU168" s="13"/>
      <c r="IV168" s="13"/>
      <c r="IW168" s="13"/>
      <c r="IX168" s="13"/>
      <c r="IY168" s="13"/>
      <c r="IZ168" s="13"/>
      <c r="JA168" s="13"/>
      <c r="JB168" s="13"/>
      <c r="JC168" s="13"/>
      <c r="JD168" s="13"/>
      <c r="JE168" s="13"/>
      <c r="JF168" s="13"/>
      <c r="JG168" s="13"/>
      <c r="JH168" s="13"/>
      <c r="JI168" s="13"/>
      <c r="JJ168" s="13"/>
      <c r="JK168" s="13"/>
      <c r="JL168" s="13"/>
      <c r="JM168" s="13"/>
    </row>
    <row r="169" spans="1:273" ht="15.75" x14ac:dyDescent="0.25">
      <c r="B169" s="30" t="s">
        <v>198</v>
      </c>
      <c r="C169" s="582" t="s">
        <v>106</v>
      </c>
      <c r="D169" s="583"/>
      <c r="E169" s="583"/>
      <c r="F169" s="583"/>
      <c r="G169" s="583"/>
      <c r="H169" s="583"/>
      <c r="I169" s="583"/>
      <c r="J169" s="583"/>
    </row>
    <row r="170" spans="1:273" x14ac:dyDescent="0.25"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  <c r="ID170" s="13"/>
      <c r="IE170" s="13"/>
      <c r="IF170" s="13"/>
      <c r="IG170" s="13"/>
      <c r="IH170" s="13"/>
      <c r="II170" s="13"/>
      <c r="IJ170" s="13"/>
      <c r="IK170" s="13"/>
      <c r="IL170" s="13"/>
      <c r="IM170" s="13"/>
      <c r="IN170" s="13"/>
      <c r="IO170" s="13"/>
      <c r="IP170" s="13"/>
      <c r="IQ170" s="13"/>
      <c r="IR170" s="13"/>
      <c r="IS170" s="13"/>
      <c r="IT170" s="13"/>
      <c r="IU170" s="13"/>
      <c r="IV170" s="13"/>
      <c r="IW170" s="13"/>
      <c r="IX170" s="13"/>
      <c r="IY170" s="13"/>
      <c r="IZ170" s="13"/>
      <c r="JA170" s="13"/>
      <c r="JB170" s="13"/>
      <c r="JC170" s="13"/>
      <c r="JD170" s="13"/>
      <c r="JE170" s="13"/>
      <c r="JF170" s="13"/>
      <c r="JG170" s="13"/>
      <c r="JH170" s="13"/>
      <c r="JI170" s="13"/>
      <c r="JJ170" s="13"/>
      <c r="JK170" s="13"/>
      <c r="JL170" s="13"/>
      <c r="JM170" s="13"/>
    </row>
    <row r="171" spans="1:273" ht="90" x14ac:dyDescent="0.25">
      <c r="A171" s="585" t="s">
        <v>200</v>
      </c>
      <c r="B171" s="584"/>
      <c r="C171" s="584"/>
      <c r="D171" s="584"/>
      <c r="E171" s="584"/>
      <c r="F171" s="584"/>
      <c r="G171" s="584"/>
      <c r="H171" s="458"/>
      <c r="I171" s="241" t="s">
        <v>273</v>
      </c>
      <c r="J171" s="241" t="s">
        <v>274</v>
      </c>
      <c r="K171" s="241" t="s">
        <v>278</v>
      </c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  <c r="ID171" s="13"/>
      <c r="IE171" s="13"/>
      <c r="IF171" s="13"/>
      <c r="IG171" s="13"/>
      <c r="IH171" s="13"/>
      <c r="II171" s="13"/>
      <c r="IJ171" s="13"/>
      <c r="IK171" s="13"/>
      <c r="IL171" s="13"/>
      <c r="IM171" s="13"/>
      <c r="IN171" s="13"/>
      <c r="IO171" s="13"/>
      <c r="IP171" s="13"/>
      <c r="IQ171" s="13"/>
      <c r="IR171" s="13"/>
      <c r="IS171" s="13"/>
      <c r="IT171" s="13"/>
      <c r="IU171" s="13"/>
      <c r="IV171" s="13"/>
      <c r="IW171" s="13"/>
      <c r="IX171" s="13"/>
      <c r="IY171" s="13"/>
      <c r="IZ171" s="13"/>
      <c r="JA171" s="13"/>
      <c r="JB171" s="13"/>
      <c r="JC171" s="13"/>
      <c r="JD171" s="13"/>
      <c r="JE171" s="13"/>
      <c r="JF171" s="13"/>
      <c r="JG171" s="13"/>
      <c r="JH171" s="13"/>
      <c r="JI171" s="13"/>
      <c r="JJ171" s="13"/>
      <c r="JK171" s="13"/>
      <c r="JL171" s="13"/>
      <c r="JM171" s="13"/>
    </row>
    <row r="172" spans="1:273" ht="75" x14ac:dyDescent="0.25">
      <c r="A172" s="241" t="s">
        <v>201</v>
      </c>
      <c r="B172" s="457" t="s">
        <v>157</v>
      </c>
      <c r="C172" s="584"/>
      <c r="D172" s="47" t="s">
        <v>253</v>
      </c>
      <c r="E172" s="47" t="s">
        <v>254</v>
      </c>
      <c r="F172" s="47" t="s">
        <v>255</v>
      </c>
      <c r="G172" s="47" t="s">
        <v>338</v>
      </c>
      <c r="H172" s="47" t="s">
        <v>206</v>
      </c>
      <c r="I172" s="47" t="s">
        <v>206</v>
      </c>
      <c r="J172" s="47" t="s">
        <v>206</v>
      </c>
      <c r="K172" s="47" t="s">
        <v>206</v>
      </c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  <c r="ID172" s="13"/>
      <c r="IE172" s="13"/>
      <c r="IF172" s="13"/>
      <c r="IG172" s="13"/>
      <c r="IH172" s="13"/>
      <c r="II172" s="13"/>
      <c r="IJ172" s="13"/>
      <c r="IK172" s="13"/>
      <c r="IL172" s="13"/>
      <c r="IM172" s="13"/>
      <c r="IN172" s="13"/>
      <c r="IO172" s="13"/>
      <c r="IP172" s="13"/>
      <c r="IQ172" s="13"/>
      <c r="IR172" s="13"/>
      <c r="IS172" s="13"/>
      <c r="IT172" s="13"/>
      <c r="IU172" s="13"/>
      <c r="IV172" s="13"/>
      <c r="IW172" s="13"/>
      <c r="IX172" s="13"/>
      <c r="IY172" s="13"/>
      <c r="IZ172" s="13"/>
      <c r="JA172" s="13"/>
      <c r="JB172" s="13"/>
      <c r="JC172" s="13"/>
      <c r="JD172" s="13"/>
      <c r="JE172" s="13"/>
      <c r="JF172" s="13"/>
      <c r="JG172" s="13"/>
      <c r="JH172" s="13"/>
      <c r="JI172" s="13"/>
      <c r="JJ172" s="13"/>
      <c r="JK172" s="13"/>
      <c r="JL172" s="13"/>
      <c r="JM172" s="13"/>
    </row>
    <row r="173" spans="1:273" x14ac:dyDescent="0.25">
      <c r="A173" s="54">
        <v>1</v>
      </c>
      <c r="B173" s="698">
        <v>2</v>
      </c>
      <c r="C173" s="571"/>
      <c r="D173" s="282">
        <v>3</v>
      </c>
      <c r="E173" s="282">
        <v>4</v>
      </c>
      <c r="F173" s="282">
        <v>5</v>
      </c>
      <c r="G173" s="282">
        <v>6</v>
      </c>
      <c r="H173" s="282">
        <v>7</v>
      </c>
      <c r="I173" s="282">
        <v>8</v>
      </c>
      <c r="J173" s="284">
        <v>9</v>
      </c>
      <c r="K173" s="284">
        <v>10</v>
      </c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  <c r="HU173" s="13"/>
      <c r="HV173" s="13"/>
      <c r="HW173" s="13"/>
      <c r="HX173" s="13"/>
      <c r="HY173" s="13"/>
      <c r="HZ173" s="13"/>
      <c r="IA173" s="13"/>
      <c r="IB173" s="13"/>
      <c r="IC173" s="13"/>
      <c r="ID173" s="13"/>
      <c r="IE173" s="13"/>
      <c r="IF173" s="13"/>
      <c r="IG173" s="13"/>
      <c r="IH173" s="13"/>
      <c r="II173" s="13"/>
      <c r="IJ173" s="13"/>
      <c r="IK173" s="13"/>
      <c r="IL173" s="13"/>
      <c r="IM173" s="13"/>
      <c r="IN173" s="13"/>
      <c r="IO173" s="13"/>
      <c r="IP173" s="13"/>
      <c r="IQ173" s="13"/>
      <c r="IR173" s="13"/>
      <c r="IS173" s="13"/>
      <c r="IT173" s="13"/>
      <c r="IU173" s="13"/>
      <c r="IV173" s="13"/>
      <c r="IW173" s="13"/>
      <c r="IX173" s="13"/>
      <c r="IY173" s="13"/>
      <c r="IZ173" s="13"/>
      <c r="JA173" s="13"/>
      <c r="JB173" s="13"/>
      <c r="JC173" s="13"/>
      <c r="JD173" s="13"/>
      <c r="JE173" s="13"/>
      <c r="JF173" s="13"/>
      <c r="JG173" s="13"/>
      <c r="JH173" s="13"/>
      <c r="JI173" s="13"/>
      <c r="JJ173" s="13"/>
      <c r="JK173" s="13"/>
      <c r="JL173" s="13"/>
      <c r="JM173" s="13"/>
    </row>
    <row r="174" spans="1:273" ht="60" x14ac:dyDescent="0.25">
      <c r="A174" s="250" t="s">
        <v>347</v>
      </c>
      <c r="B174" s="546" t="s">
        <v>248</v>
      </c>
      <c r="C174" s="688"/>
      <c r="D174" s="252"/>
      <c r="E174" s="120"/>
      <c r="F174" s="134"/>
      <c r="G174" s="119"/>
      <c r="H174" s="115"/>
      <c r="I174" s="110"/>
      <c r="J174" s="110"/>
      <c r="K174" s="110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  <c r="HU174" s="13"/>
      <c r="HV174" s="13"/>
      <c r="HW174" s="13"/>
      <c r="HX174" s="13"/>
      <c r="HY174" s="13"/>
      <c r="HZ174" s="13"/>
      <c r="IA174" s="13"/>
      <c r="IB174" s="13"/>
      <c r="IC174" s="13"/>
      <c r="ID174" s="13"/>
      <c r="IE174" s="13"/>
      <c r="IF174" s="13"/>
      <c r="IG174" s="13"/>
      <c r="IH174" s="13"/>
      <c r="II174" s="13"/>
      <c r="IJ174" s="13"/>
      <c r="IK174" s="13"/>
      <c r="IL174" s="13"/>
      <c r="IM174" s="13"/>
      <c r="IN174" s="13"/>
      <c r="IO174" s="13"/>
      <c r="IP174" s="13"/>
      <c r="IQ174" s="13"/>
      <c r="IR174" s="13"/>
      <c r="IS174" s="13"/>
      <c r="IT174" s="13"/>
      <c r="IU174" s="13"/>
      <c r="IV174" s="13"/>
      <c r="IW174" s="13"/>
      <c r="IX174" s="13"/>
      <c r="IY174" s="13"/>
      <c r="IZ174" s="13"/>
      <c r="JA174" s="13"/>
      <c r="JB174" s="13"/>
      <c r="JC174" s="13"/>
      <c r="JD174" s="13"/>
      <c r="JE174" s="13"/>
      <c r="JF174" s="13"/>
      <c r="JG174" s="13"/>
      <c r="JH174" s="13"/>
      <c r="JI174" s="13"/>
      <c r="JJ174" s="13"/>
      <c r="JK174" s="13"/>
      <c r="JL174" s="13"/>
      <c r="JM174" s="13"/>
    </row>
    <row r="175" spans="1:273" ht="31.5" x14ac:dyDescent="0.25">
      <c r="A175" s="250" t="s">
        <v>348</v>
      </c>
      <c r="B175" s="506" t="s">
        <v>256</v>
      </c>
      <c r="C175" s="665"/>
      <c r="D175" s="252"/>
      <c r="E175" s="120"/>
      <c r="F175" s="121"/>
      <c r="G175" s="119" t="s">
        <v>16</v>
      </c>
      <c r="H175" s="236"/>
      <c r="I175" s="113"/>
      <c r="J175" s="110"/>
      <c r="K175" s="110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  <c r="HN175" s="13"/>
      <c r="HO175" s="13"/>
      <c r="HP175" s="13"/>
      <c r="HQ175" s="13"/>
      <c r="HR175" s="13"/>
      <c r="HS175" s="13"/>
      <c r="HT175" s="13"/>
      <c r="HU175" s="13"/>
      <c r="HV175" s="13"/>
      <c r="HW175" s="13"/>
      <c r="HX175" s="13"/>
      <c r="HY175" s="13"/>
      <c r="HZ175" s="13"/>
      <c r="IA175" s="13"/>
      <c r="IB175" s="13"/>
      <c r="IC175" s="13"/>
      <c r="ID175" s="13"/>
      <c r="IE175" s="13"/>
      <c r="IF175" s="13"/>
      <c r="IG175" s="13"/>
      <c r="IH175" s="13"/>
      <c r="II175" s="13"/>
      <c r="IJ175" s="13"/>
      <c r="IK175" s="13"/>
      <c r="IL175" s="13"/>
      <c r="IM175" s="13"/>
      <c r="IN175" s="13"/>
      <c r="IO175" s="13"/>
      <c r="IP175" s="13"/>
      <c r="IQ175" s="13"/>
      <c r="IR175" s="13"/>
      <c r="IS175" s="13"/>
      <c r="IT175" s="13"/>
      <c r="IU175" s="13"/>
      <c r="IV175" s="13"/>
      <c r="IW175" s="13"/>
      <c r="IX175" s="13"/>
      <c r="IY175" s="13"/>
      <c r="IZ175" s="13"/>
      <c r="JA175" s="13"/>
      <c r="JB175" s="13"/>
      <c r="JC175" s="13"/>
      <c r="JD175" s="13"/>
      <c r="JE175" s="13"/>
      <c r="JF175" s="13"/>
      <c r="JG175" s="13"/>
      <c r="JH175" s="13"/>
      <c r="JI175" s="13"/>
      <c r="JJ175" s="13"/>
      <c r="JK175" s="13"/>
      <c r="JL175" s="13"/>
      <c r="JM175" s="13"/>
    </row>
    <row r="176" spans="1:273" ht="60" x14ac:dyDescent="0.25">
      <c r="A176" s="250" t="s">
        <v>349</v>
      </c>
      <c r="B176" s="521" t="s">
        <v>410</v>
      </c>
      <c r="C176" s="723"/>
      <c r="D176" s="252"/>
      <c r="E176" s="120"/>
      <c r="F176" s="121"/>
      <c r="G176" s="119" t="s">
        <v>16</v>
      </c>
      <c r="H176" s="115"/>
      <c r="I176" s="113"/>
      <c r="J176" s="110"/>
      <c r="K176" s="110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  <c r="HN176" s="13"/>
      <c r="HO176" s="13"/>
      <c r="HP176" s="13"/>
      <c r="HQ176" s="13"/>
      <c r="HR176" s="13"/>
      <c r="HS176" s="13"/>
      <c r="HT176" s="13"/>
      <c r="HU176" s="13"/>
      <c r="HV176" s="13"/>
      <c r="HW176" s="13"/>
      <c r="HX176" s="13"/>
      <c r="HY176" s="13"/>
      <c r="HZ176" s="13"/>
      <c r="IA176" s="13"/>
      <c r="IB176" s="13"/>
      <c r="IC176" s="13"/>
      <c r="ID176" s="13"/>
      <c r="IE176" s="13"/>
      <c r="IF176" s="13"/>
      <c r="IG176" s="13"/>
      <c r="IH176" s="13"/>
      <c r="II176" s="13"/>
      <c r="IJ176" s="13"/>
      <c r="IK176" s="13"/>
      <c r="IL176" s="13"/>
      <c r="IM176" s="13"/>
      <c r="IN176" s="13"/>
      <c r="IO176" s="13"/>
      <c r="IP176" s="13"/>
      <c r="IQ176" s="13"/>
      <c r="IR176" s="13"/>
      <c r="IS176" s="13"/>
      <c r="IT176" s="13"/>
      <c r="IU176" s="13"/>
      <c r="IV176" s="13"/>
      <c r="IW176" s="13"/>
      <c r="IX176" s="13"/>
      <c r="IY176" s="13"/>
      <c r="IZ176" s="13"/>
      <c r="JA176" s="13"/>
      <c r="JB176" s="13"/>
      <c r="JC176" s="13"/>
      <c r="JD176" s="13"/>
      <c r="JE176" s="13"/>
      <c r="JF176" s="13"/>
      <c r="JG176" s="13"/>
      <c r="JH176" s="13"/>
      <c r="JI176" s="13"/>
      <c r="JJ176" s="13"/>
      <c r="JK176" s="13"/>
      <c r="JL176" s="13"/>
      <c r="JM176" s="13"/>
    </row>
    <row r="177" spans="1:273" ht="15.75" x14ac:dyDescent="0.25">
      <c r="A177" s="37"/>
      <c r="B177" s="578" t="s">
        <v>196</v>
      </c>
      <c r="C177" s="662"/>
      <c r="D177" s="153" t="s">
        <v>9</v>
      </c>
      <c r="E177" s="153" t="s">
        <v>9</v>
      </c>
      <c r="F177" s="153" t="s">
        <v>9</v>
      </c>
      <c r="G177" s="153" t="s">
        <v>9</v>
      </c>
      <c r="H177" s="137">
        <f>SUM(H174:H176)</f>
        <v>0</v>
      </c>
      <c r="I177" s="264"/>
      <c r="J177" s="276"/>
      <c r="K177" s="276">
        <v>0</v>
      </c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  <c r="HN177" s="13"/>
      <c r="HO177" s="13"/>
      <c r="HP177" s="13"/>
      <c r="HQ177" s="13"/>
      <c r="HR177" s="13"/>
      <c r="HS177" s="13"/>
      <c r="HT177" s="13"/>
      <c r="HU177" s="13"/>
      <c r="HV177" s="13"/>
      <c r="HW177" s="13"/>
      <c r="HX177" s="13"/>
      <c r="HY177" s="13"/>
      <c r="HZ177" s="13"/>
      <c r="IA177" s="13"/>
      <c r="IB177" s="13"/>
      <c r="IC177" s="13"/>
      <c r="ID177" s="13"/>
      <c r="IE177" s="13"/>
      <c r="IF177" s="13"/>
      <c r="IG177" s="13"/>
      <c r="IH177" s="13"/>
      <c r="II177" s="13"/>
      <c r="IJ177" s="13"/>
      <c r="IK177" s="13"/>
      <c r="IL177" s="13"/>
      <c r="IM177" s="13"/>
      <c r="IN177" s="13"/>
      <c r="IO177" s="13"/>
      <c r="IP177" s="13"/>
      <c r="IQ177" s="13"/>
      <c r="IR177" s="13"/>
      <c r="IS177" s="13"/>
      <c r="IT177" s="13"/>
      <c r="IU177" s="13"/>
      <c r="IV177" s="13"/>
      <c r="IW177" s="13"/>
      <c r="IX177" s="13"/>
      <c r="IY177" s="13"/>
      <c r="IZ177" s="13"/>
      <c r="JA177" s="13"/>
      <c r="JB177" s="13"/>
      <c r="JC177" s="13"/>
      <c r="JD177" s="13"/>
      <c r="JE177" s="13"/>
      <c r="JF177" s="13"/>
      <c r="JG177" s="13"/>
      <c r="JH177" s="13"/>
      <c r="JI177" s="13"/>
      <c r="JJ177" s="13"/>
      <c r="JK177" s="13"/>
      <c r="JL177" s="13"/>
      <c r="JM177" s="13"/>
    </row>
    <row r="178" spans="1:273" x14ac:dyDescent="0.25"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  <c r="HH178" s="13"/>
      <c r="HI178" s="13"/>
      <c r="HJ178" s="13"/>
      <c r="HK178" s="13"/>
      <c r="HL178" s="13"/>
      <c r="HM178" s="13"/>
      <c r="HN178" s="13"/>
      <c r="HO178" s="13"/>
      <c r="HP178" s="13"/>
      <c r="HQ178" s="13"/>
      <c r="HR178" s="13"/>
      <c r="HS178" s="13"/>
      <c r="HT178" s="13"/>
      <c r="HU178" s="13"/>
      <c r="HV178" s="13"/>
      <c r="HW178" s="13"/>
      <c r="HX178" s="13"/>
      <c r="HY178" s="13"/>
      <c r="HZ178" s="13"/>
      <c r="IA178" s="13"/>
      <c r="IB178" s="13"/>
      <c r="IC178" s="13"/>
      <c r="ID178" s="13"/>
      <c r="IE178" s="13"/>
      <c r="IF178" s="13"/>
      <c r="IG178" s="13"/>
      <c r="IH178" s="13"/>
      <c r="II178" s="13"/>
      <c r="IJ178" s="13"/>
      <c r="IK178" s="13"/>
      <c r="IL178" s="13"/>
      <c r="IM178" s="13"/>
      <c r="IN178" s="13"/>
      <c r="IO178" s="13"/>
      <c r="IP178" s="13"/>
      <c r="IQ178" s="13"/>
      <c r="IR178" s="13"/>
      <c r="IS178" s="13"/>
      <c r="IT178" s="13"/>
      <c r="IU178" s="13"/>
      <c r="IV178" s="13"/>
      <c r="IW178" s="13"/>
      <c r="IX178" s="13"/>
      <c r="IY178" s="13"/>
      <c r="IZ178" s="13"/>
      <c r="JA178" s="13"/>
      <c r="JB178" s="13"/>
      <c r="JC178" s="13"/>
      <c r="JD178" s="13"/>
      <c r="JE178" s="13"/>
      <c r="JF178" s="13"/>
      <c r="JG178" s="13"/>
      <c r="JH178" s="13"/>
      <c r="JI178" s="13"/>
      <c r="JJ178" s="13"/>
      <c r="JK178" s="13"/>
      <c r="JL178" s="13"/>
      <c r="JM178" s="13"/>
    </row>
    <row r="179" spans="1:273" ht="157.5" x14ac:dyDescent="0.25">
      <c r="A179" s="581" t="s">
        <v>257</v>
      </c>
      <c r="B179" s="564"/>
      <c r="C179" s="564"/>
      <c r="D179" s="564"/>
      <c r="E179" s="564"/>
      <c r="F179" s="564"/>
      <c r="G179" s="564"/>
      <c r="H179" s="564"/>
      <c r="I179" s="564"/>
      <c r="J179" s="564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  <c r="IF179" s="13"/>
      <c r="IG179" s="13"/>
      <c r="IH179" s="13"/>
      <c r="II179" s="13"/>
      <c r="IJ179" s="13"/>
      <c r="IK179" s="13"/>
      <c r="IL179" s="13"/>
      <c r="IM179" s="13"/>
      <c r="IN179" s="13"/>
      <c r="IO179" s="13"/>
      <c r="IP179" s="13"/>
      <c r="IQ179" s="13"/>
      <c r="IR179" s="13"/>
      <c r="IS179" s="13"/>
      <c r="IT179" s="13"/>
      <c r="IU179" s="13"/>
      <c r="IV179" s="13"/>
      <c r="IW179" s="13"/>
      <c r="IX179" s="13"/>
      <c r="IY179" s="13"/>
      <c r="IZ179" s="13"/>
      <c r="JA179" s="13"/>
      <c r="JB179" s="13"/>
      <c r="JC179" s="13"/>
      <c r="JD179" s="13"/>
      <c r="JE179" s="13"/>
      <c r="JF179" s="13"/>
      <c r="JG179" s="13"/>
      <c r="JH179" s="13"/>
      <c r="JI179" s="13"/>
      <c r="JJ179" s="13"/>
      <c r="JK179" s="13"/>
      <c r="JL179" s="13"/>
      <c r="JM179" s="13"/>
    </row>
    <row r="180" spans="1:273" ht="15.75" x14ac:dyDescent="0.2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13"/>
      <c r="IH180" s="13"/>
      <c r="II180" s="13"/>
      <c r="IJ180" s="13"/>
      <c r="IK180" s="13"/>
      <c r="IL180" s="13"/>
      <c r="IM180" s="13"/>
      <c r="IN180" s="13"/>
      <c r="IO180" s="13"/>
      <c r="IP180" s="13"/>
      <c r="IQ180" s="13"/>
      <c r="IR180" s="13"/>
      <c r="IS180" s="13"/>
      <c r="IT180" s="13"/>
      <c r="IU180" s="13"/>
      <c r="IV180" s="13"/>
      <c r="IW180" s="13"/>
      <c r="IX180" s="13"/>
      <c r="IY180" s="13"/>
      <c r="IZ180" s="13"/>
      <c r="JA180" s="13"/>
      <c r="JB180" s="13"/>
      <c r="JC180" s="13"/>
      <c r="JD180" s="13"/>
      <c r="JE180" s="13"/>
      <c r="JF180" s="13"/>
      <c r="JG180" s="13"/>
      <c r="JH180" s="13"/>
      <c r="JI180" s="13"/>
      <c r="JJ180" s="13"/>
      <c r="JK180" s="13"/>
      <c r="JL180" s="13"/>
      <c r="JM180" s="13"/>
    </row>
    <row r="181" spans="1:273" ht="15.75" x14ac:dyDescent="0.25">
      <c r="A181" s="45"/>
      <c r="B181" s="30" t="s">
        <v>198</v>
      </c>
      <c r="C181" s="582" t="s">
        <v>103</v>
      </c>
      <c r="D181" s="583"/>
      <c r="E181" s="583"/>
      <c r="F181" s="583"/>
      <c r="G181" s="583"/>
      <c r="H181" s="583"/>
      <c r="I181" s="583"/>
      <c r="J181" s="58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  <c r="ID181" s="13"/>
      <c r="IE181" s="13"/>
      <c r="IF181" s="13"/>
      <c r="IG181" s="13"/>
      <c r="IH181" s="13"/>
      <c r="II181" s="13"/>
      <c r="IJ181" s="13"/>
      <c r="IK181" s="13"/>
      <c r="IL181" s="13"/>
      <c r="IM181" s="13"/>
      <c r="IN181" s="13"/>
      <c r="IO181" s="13"/>
      <c r="IP181" s="13"/>
      <c r="IQ181" s="13"/>
      <c r="IR181" s="13"/>
      <c r="IS181" s="13"/>
      <c r="IT181" s="13"/>
      <c r="IU181" s="13"/>
      <c r="IV181" s="13"/>
      <c r="IW181" s="13"/>
      <c r="IX181" s="13"/>
      <c r="IY181" s="13"/>
      <c r="IZ181" s="13"/>
      <c r="JA181" s="13"/>
      <c r="JB181" s="13"/>
      <c r="JC181" s="13"/>
      <c r="JD181" s="13"/>
      <c r="JE181" s="13"/>
      <c r="JF181" s="13"/>
      <c r="JG181" s="13"/>
      <c r="JH181" s="13"/>
      <c r="JI181" s="13"/>
      <c r="JJ181" s="13"/>
      <c r="JK181" s="13"/>
      <c r="JL181" s="13"/>
      <c r="JM181" s="13"/>
    </row>
    <row r="182" spans="1:273" x14ac:dyDescent="0.25"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  <c r="IH182" s="13"/>
      <c r="II182" s="13"/>
      <c r="IJ182" s="13"/>
      <c r="IK182" s="13"/>
      <c r="IL182" s="13"/>
      <c r="IM182" s="13"/>
      <c r="IN182" s="13"/>
      <c r="IO182" s="13"/>
      <c r="IP182" s="13"/>
      <c r="IQ182" s="13"/>
      <c r="IR182" s="13"/>
      <c r="IS182" s="13"/>
      <c r="IT182" s="13"/>
      <c r="IU182" s="13"/>
      <c r="IV182" s="13"/>
      <c r="IW182" s="13"/>
      <c r="IX182" s="13"/>
      <c r="IY182" s="13"/>
      <c r="IZ182" s="13"/>
      <c r="JA182" s="13"/>
      <c r="JB182" s="13"/>
      <c r="JC182" s="13"/>
      <c r="JD182" s="13"/>
      <c r="JE182" s="13"/>
      <c r="JF182" s="13"/>
      <c r="JG182" s="13"/>
      <c r="JH182" s="13"/>
      <c r="JI182" s="13"/>
      <c r="JJ182" s="13"/>
      <c r="JK182" s="13"/>
      <c r="JL182" s="13"/>
      <c r="JM182" s="13"/>
    </row>
    <row r="183" spans="1:273" ht="90" x14ac:dyDescent="0.25">
      <c r="A183" s="585" t="s">
        <v>200</v>
      </c>
      <c r="B183" s="584"/>
      <c r="C183" s="584"/>
      <c r="D183" s="584"/>
      <c r="E183" s="584"/>
      <c r="F183" s="584"/>
      <c r="G183" s="584"/>
      <c r="H183" s="458"/>
      <c r="I183" s="241" t="s">
        <v>273</v>
      </c>
      <c r="J183" s="241" t="s">
        <v>274</v>
      </c>
      <c r="K183" s="241" t="s">
        <v>278</v>
      </c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  <c r="IJ183" s="13"/>
      <c r="IK183" s="13"/>
      <c r="IL183" s="13"/>
      <c r="IM183" s="13"/>
      <c r="IN183" s="13"/>
      <c r="IO183" s="13"/>
      <c r="IP183" s="13"/>
      <c r="IQ183" s="13"/>
      <c r="IR183" s="13"/>
      <c r="IS183" s="13"/>
      <c r="IT183" s="13"/>
      <c r="IU183" s="13"/>
      <c r="IV183" s="13"/>
      <c r="IW183" s="13"/>
      <c r="IX183" s="13"/>
      <c r="IY183" s="13"/>
      <c r="IZ183" s="13"/>
      <c r="JA183" s="13"/>
      <c r="JB183" s="13"/>
      <c r="JC183" s="13"/>
      <c r="JD183" s="13"/>
      <c r="JE183" s="13"/>
      <c r="JF183" s="13"/>
      <c r="JG183" s="13"/>
      <c r="JH183" s="13"/>
      <c r="JI183" s="13"/>
      <c r="JJ183" s="13"/>
      <c r="JK183" s="13"/>
      <c r="JL183" s="13"/>
      <c r="JM183" s="13"/>
    </row>
    <row r="184" spans="1:273" ht="75" x14ac:dyDescent="0.25">
      <c r="A184" s="241" t="s">
        <v>201</v>
      </c>
      <c r="B184" s="457" t="s">
        <v>157</v>
      </c>
      <c r="C184" s="584"/>
      <c r="D184" s="458"/>
      <c r="E184" s="47" t="s">
        <v>258</v>
      </c>
      <c r="F184" s="47" t="s">
        <v>259</v>
      </c>
      <c r="G184" s="47" t="s">
        <v>338</v>
      </c>
      <c r="H184" s="47" t="s">
        <v>260</v>
      </c>
      <c r="I184" s="47" t="s">
        <v>260</v>
      </c>
      <c r="J184" s="47" t="s">
        <v>260</v>
      </c>
      <c r="K184" s="47" t="s">
        <v>260</v>
      </c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13"/>
      <c r="IH184" s="13"/>
      <c r="II184" s="13"/>
      <c r="IJ184" s="13"/>
      <c r="IK184" s="13"/>
      <c r="IL184" s="13"/>
      <c r="IM184" s="13"/>
      <c r="IN184" s="13"/>
      <c r="IO184" s="13"/>
      <c r="IP184" s="13"/>
      <c r="IQ184" s="13"/>
      <c r="IR184" s="13"/>
      <c r="IS184" s="13"/>
      <c r="IT184" s="13"/>
      <c r="IU184" s="13"/>
      <c r="IV184" s="13"/>
      <c r="IW184" s="13"/>
      <c r="IX184" s="13"/>
      <c r="IY184" s="13"/>
      <c r="IZ184" s="13"/>
      <c r="JA184" s="13"/>
      <c r="JB184" s="13"/>
      <c r="JC184" s="13"/>
      <c r="JD184" s="13"/>
      <c r="JE184" s="13"/>
      <c r="JF184" s="13"/>
      <c r="JG184" s="13"/>
      <c r="JH184" s="13"/>
      <c r="JI184" s="13"/>
      <c r="JJ184" s="13"/>
      <c r="JK184" s="13"/>
      <c r="JL184" s="13"/>
      <c r="JM184" s="13"/>
    </row>
    <row r="185" spans="1:273" x14ac:dyDescent="0.25">
      <c r="A185" s="54">
        <v>1</v>
      </c>
      <c r="B185" s="570" t="s">
        <v>1</v>
      </c>
      <c r="C185" s="598"/>
      <c r="D185" s="599"/>
      <c r="E185" s="246" t="s">
        <v>2</v>
      </c>
      <c r="F185" s="246" t="s">
        <v>124</v>
      </c>
      <c r="G185" s="246" t="s">
        <v>3</v>
      </c>
      <c r="H185" s="246" t="s">
        <v>4</v>
      </c>
      <c r="I185" s="246" t="s">
        <v>5</v>
      </c>
      <c r="J185" s="133" t="s">
        <v>6</v>
      </c>
      <c r="K185" s="133" t="s">
        <v>264</v>
      </c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13"/>
      <c r="IM185" s="13"/>
      <c r="IN185" s="13"/>
      <c r="IO185" s="13"/>
      <c r="IP185" s="13"/>
      <c r="IQ185" s="13"/>
      <c r="IR185" s="13"/>
      <c r="IS185" s="13"/>
      <c r="IT185" s="13"/>
      <c r="IU185" s="13"/>
      <c r="IV185" s="13"/>
      <c r="IW185" s="13"/>
      <c r="IX185" s="13"/>
      <c r="IY185" s="13"/>
      <c r="IZ185" s="13"/>
      <c r="JA185" s="13"/>
      <c r="JB185" s="13"/>
      <c r="JC185" s="13"/>
      <c r="JD185" s="13"/>
      <c r="JE185" s="13"/>
      <c r="JF185" s="13"/>
      <c r="JG185" s="13"/>
      <c r="JH185" s="13"/>
      <c r="JI185" s="13"/>
      <c r="JJ185" s="13"/>
      <c r="JK185" s="13"/>
      <c r="JL185" s="13"/>
      <c r="JM185" s="13"/>
    </row>
    <row r="186" spans="1:273" ht="60" x14ac:dyDescent="0.25">
      <c r="A186" s="250" t="s">
        <v>347</v>
      </c>
      <c r="B186" s="690" t="s">
        <v>248</v>
      </c>
      <c r="C186" s="699"/>
      <c r="D186" s="699"/>
      <c r="E186" s="151"/>
      <c r="F186" s="134"/>
      <c r="G186" s="135"/>
      <c r="H186" s="110"/>
      <c r="I186" s="110"/>
      <c r="J186" s="110"/>
      <c r="K186" s="110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13"/>
      <c r="IH186" s="13"/>
      <c r="II186" s="13"/>
      <c r="IJ186" s="13"/>
      <c r="IK186" s="13"/>
      <c r="IL186" s="13"/>
      <c r="IM186" s="13"/>
      <c r="IN186" s="13"/>
      <c r="IO186" s="13"/>
      <c r="IP186" s="13"/>
      <c r="IQ186" s="13"/>
      <c r="IR186" s="13"/>
      <c r="IS186" s="13"/>
      <c r="IT186" s="13"/>
      <c r="IU186" s="13"/>
      <c r="IV186" s="13"/>
      <c r="IW186" s="13"/>
      <c r="IX186" s="13"/>
      <c r="IY186" s="13"/>
      <c r="IZ186" s="13"/>
      <c r="JA186" s="13"/>
      <c r="JB186" s="13"/>
      <c r="JC186" s="13"/>
      <c r="JD186" s="13"/>
      <c r="JE186" s="13"/>
      <c r="JF186" s="13"/>
      <c r="JG186" s="13"/>
      <c r="JH186" s="13"/>
      <c r="JI186" s="13"/>
      <c r="JJ186" s="13"/>
      <c r="JK186" s="13"/>
      <c r="JL186" s="13"/>
      <c r="JM186" s="13"/>
    </row>
    <row r="187" spans="1:273" ht="15.75" x14ac:dyDescent="0.25">
      <c r="A187" s="250" t="s">
        <v>348</v>
      </c>
      <c r="B187" s="692"/>
      <c r="C187" s="700"/>
      <c r="D187" s="700"/>
      <c r="E187" s="151"/>
      <c r="F187" s="134"/>
      <c r="G187" s="135">
        <v>120</v>
      </c>
      <c r="H187" s="110"/>
      <c r="I187" s="110"/>
      <c r="J187" s="110"/>
      <c r="K187" s="110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  <c r="HX187" s="13"/>
      <c r="HY187" s="13"/>
      <c r="HZ187" s="13"/>
      <c r="IA187" s="13"/>
      <c r="IB187" s="13"/>
      <c r="IC187" s="13"/>
      <c r="ID187" s="13"/>
      <c r="IE187" s="13"/>
      <c r="IF187" s="13"/>
      <c r="IG187" s="13"/>
      <c r="IH187" s="13"/>
      <c r="II187" s="13"/>
      <c r="IJ187" s="13"/>
      <c r="IK187" s="13"/>
      <c r="IL187" s="13"/>
      <c r="IM187" s="13"/>
      <c r="IN187" s="13"/>
      <c r="IO187" s="13"/>
      <c r="IP187" s="13"/>
      <c r="IQ187" s="13"/>
      <c r="IR187" s="13"/>
      <c r="IS187" s="13"/>
      <c r="IT187" s="13"/>
      <c r="IU187" s="13"/>
      <c r="IV187" s="13"/>
      <c r="IW187" s="13"/>
      <c r="IX187" s="13"/>
      <c r="IY187" s="13"/>
      <c r="IZ187" s="13"/>
      <c r="JA187" s="13"/>
      <c r="JB187" s="13"/>
      <c r="JC187" s="13"/>
      <c r="JD187" s="13"/>
      <c r="JE187" s="13"/>
      <c r="JF187" s="13"/>
      <c r="JG187" s="13"/>
      <c r="JH187" s="13"/>
      <c r="JI187" s="13"/>
      <c r="JJ187" s="13"/>
      <c r="JK187" s="13"/>
      <c r="JL187" s="13"/>
      <c r="JM187" s="13"/>
    </row>
    <row r="188" spans="1:273" ht="15.75" x14ac:dyDescent="0.25">
      <c r="A188" s="37"/>
      <c r="B188" s="578" t="s">
        <v>196</v>
      </c>
      <c r="C188" s="579"/>
      <c r="D188" s="580"/>
      <c r="E188" s="165" t="s">
        <v>9</v>
      </c>
      <c r="F188" s="153" t="s">
        <v>9</v>
      </c>
      <c r="G188" s="153" t="s">
        <v>9</v>
      </c>
      <c r="H188" s="40">
        <f>SUM(H186:H187)</f>
        <v>0</v>
      </c>
      <c r="I188" s="257">
        <f>SUM(I185:I187)</f>
        <v>0</v>
      </c>
      <c r="J188" s="257">
        <f>SUM(J185:J187)</f>
        <v>0</v>
      </c>
      <c r="K188" s="257">
        <f>SUM(K186:K187)</f>
        <v>0</v>
      </c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  <c r="ID188" s="13"/>
      <c r="IE188" s="13"/>
      <c r="IF188" s="13"/>
      <c r="IG188" s="13"/>
      <c r="IH188" s="13"/>
      <c r="II188" s="13"/>
      <c r="IJ188" s="13"/>
      <c r="IK188" s="13"/>
      <c r="IL188" s="13"/>
      <c r="IM188" s="13"/>
      <c r="IN188" s="13"/>
      <c r="IO188" s="13"/>
      <c r="IP188" s="13"/>
      <c r="IQ188" s="13"/>
      <c r="IR188" s="13"/>
      <c r="IS188" s="13"/>
      <c r="IT188" s="13"/>
      <c r="IU188" s="13"/>
      <c r="IV188" s="13"/>
      <c r="IW188" s="13"/>
      <c r="IX188" s="13"/>
      <c r="IY188" s="13"/>
      <c r="IZ188" s="13"/>
      <c r="JA188" s="13"/>
      <c r="JB188" s="13"/>
      <c r="JC188" s="13"/>
      <c r="JD188" s="13"/>
      <c r="JE188" s="13"/>
      <c r="JF188" s="13"/>
      <c r="JG188" s="13"/>
      <c r="JH188" s="13"/>
      <c r="JI188" s="13"/>
      <c r="JJ188" s="13"/>
      <c r="JK188" s="13"/>
      <c r="JL188" s="13"/>
      <c r="JM188" s="13"/>
    </row>
    <row r="189" spans="1:273" x14ac:dyDescent="0.25"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  <c r="ID189" s="13"/>
      <c r="IE189" s="13"/>
      <c r="IF189" s="13"/>
      <c r="IG189" s="13"/>
      <c r="IH189" s="13"/>
      <c r="II189" s="13"/>
      <c r="IJ189" s="13"/>
      <c r="IK189" s="13"/>
      <c r="IL189" s="13"/>
      <c r="IM189" s="13"/>
      <c r="IN189" s="13"/>
      <c r="IO189" s="13"/>
      <c r="IP189" s="13"/>
      <c r="IQ189" s="13"/>
      <c r="IR189" s="13"/>
      <c r="IS189" s="13"/>
      <c r="IT189" s="13"/>
      <c r="IU189" s="13"/>
      <c r="IV189" s="13"/>
      <c r="IW189" s="13"/>
      <c r="IX189" s="13"/>
      <c r="IY189" s="13"/>
      <c r="IZ189" s="13"/>
      <c r="JA189" s="13"/>
      <c r="JB189" s="13"/>
      <c r="JC189" s="13"/>
      <c r="JD189" s="13"/>
      <c r="JE189" s="13"/>
      <c r="JF189" s="13"/>
      <c r="JG189" s="13"/>
      <c r="JH189" s="13"/>
      <c r="JI189" s="13"/>
      <c r="JJ189" s="13"/>
      <c r="JK189" s="13"/>
      <c r="JL189" s="13"/>
      <c r="JM189" s="13"/>
    </row>
    <row r="190" spans="1:273" ht="220.5" x14ac:dyDescent="0.25">
      <c r="A190" s="581" t="s">
        <v>261</v>
      </c>
      <c r="B190" s="564"/>
      <c r="C190" s="564"/>
      <c r="D190" s="564"/>
      <c r="E190" s="564"/>
      <c r="F190" s="564"/>
      <c r="G190" s="564"/>
      <c r="H190" s="564"/>
      <c r="I190" s="564"/>
      <c r="J190" s="564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  <c r="IF190" s="13"/>
      <c r="IG190" s="13"/>
      <c r="IH190" s="13"/>
      <c r="II190" s="13"/>
      <c r="IJ190" s="13"/>
      <c r="IK190" s="13"/>
      <c r="IL190" s="13"/>
      <c r="IM190" s="13"/>
      <c r="IN190" s="13"/>
      <c r="IO190" s="13"/>
      <c r="IP190" s="13"/>
      <c r="IQ190" s="13"/>
      <c r="IR190" s="13"/>
      <c r="IS190" s="13"/>
      <c r="IT190" s="13"/>
      <c r="IU190" s="13"/>
      <c r="IV190" s="13"/>
      <c r="IW190" s="13"/>
      <c r="IX190" s="13"/>
      <c r="IY190" s="13"/>
      <c r="IZ190" s="13"/>
      <c r="JA190" s="13"/>
      <c r="JB190" s="13"/>
      <c r="JC190" s="13"/>
      <c r="JD190" s="13"/>
      <c r="JE190" s="13"/>
      <c r="JF190" s="13"/>
      <c r="JG190" s="13"/>
      <c r="JH190" s="13"/>
      <c r="JI190" s="13"/>
      <c r="JJ190" s="13"/>
      <c r="JK190" s="13"/>
      <c r="JL190" s="13"/>
      <c r="JM190" s="13"/>
    </row>
    <row r="191" spans="1:273" ht="15.75" x14ac:dyDescent="0.2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  <c r="IF191" s="13"/>
      <c r="IG191" s="13"/>
      <c r="IH191" s="13"/>
      <c r="II191" s="13"/>
      <c r="IJ191" s="13"/>
      <c r="IK191" s="13"/>
      <c r="IL191" s="13"/>
      <c r="IM191" s="13"/>
      <c r="IN191" s="13"/>
      <c r="IO191" s="13"/>
      <c r="IP191" s="13"/>
      <c r="IQ191" s="13"/>
      <c r="IR191" s="13"/>
      <c r="IS191" s="13"/>
      <c r="IT191" s="13"/>
      <c r="IU191" s="13"/>
      <c r="IV191" s="13"/>
      <c r="IW191" s="13"/>
      <c r="IX191" s="13"/>
      <c r="IY191" s="13"/>
      <c r="IZ191" s="13"/>
      <c r="JA191" s="13"/>
      <c r="JB191" s="13"/>
      <c r="JC191" s="13"/>
      <c r="JD191" s="13"/>
      <c r="JE191" s="13"/>
      <c r="JF191" s="13"/>
      <c r="JG191" s="13"/>
      <c r="JH191" s="13"/>
      <c r="JI191" s="13"/>
      <c r="JJ191" s="13"/>
      <c r="JK191" s="13"/>
      <c r="JL191" s="13"/>
      <c r="JM191" s="13"/>
    </row>
    <row r="192" spans="1:273" ht="15.75" x14ac:dyDescent="0.25">
      <c r="A192" s="45"/>
      <c r="B192" s="30" t="s">
        <v>198</v>
      </c>
      <c r="C192" s="582" t="s">
        <v>103</v>
      </c>
      <c r="D192" s="583"/>
      <c r="E192" s="583"/>
      <c r="F192" s="583"/>
      <c r="G192" s="583"/>
      <c r="H192" s="583"/>
      <c r="I192" s="583"/>
      <c r="J192" s="58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  <c r="ID192" s="13"/>
      <c r="IE192" s="13"/>
      <c r="IF192" s="13"/>
      <c r="IG192" s="13"/>
      <c r="IH192" s="13"/>
      <c r="II192" s="13"/>
      <c r="IJ192" s="13"/>
      <c r="IK192" s="13"/>
      <c r="IL192" s="13"/>
      <c r="IM192" s="13"/>
      <c r="IN192" s="13"/>
      <c r="IO192" s="13"/>
      <c r="IP192" s="13"/>
      <c r="IQ192" s="13"/>
      <c r="IR192" s="13"/>
      <c r="IS192" s="13"/>
      <c r="IT192" s="13"/>
      <c r="IU192" s="13"/>
      <c r="IV192" s="13"/>
      <c r="IW192" s="13"/>
      <c r="IX192" s="13"/>
      <c r="IY192" s="13"/>
      <c r="IZ192" s="13"/>
      <c r="JA192" s="13"/>
      <c r="JB192" s="13"/>
      <c r="JC192" s="13"/>
      <c r="JD192" s="13"/>
      <c r="JE192" s="13"/>
      <c r="JF192" s="13"/>
      <c r="JG192" s="13"/>
      <c r="JH192" s="13"/>
      <c r="JI192" s="13"/>
      <c r="JJ192" s="13"/>
      <c r="JK192" s="13"/>
      <c r="JL192" s="13"/>
      <c r="JM192" s="13"/>
    </row>
    <row r="193" spans="1:273" x14ac:dyDescent="0.25"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  <c r="ID193" s="13"/>
      <c r="IE193" s="13"/>
      <c r="IF193" s="13"/>
      <c r="IG193" s="13"/>
      <c r="IH193" s="13"/>
      <c r="II193" s="13"/>
      <c r="IJ193" s="13"/>
      <c r="IK193" s="13"/>
      <c r="IL193" s="13"/>
      <c r="IM193" s="13"/>
      <c r="IN193" s="13"/>
      <c r="IO193" s="13"/>
      <c r="IP193" s="13"/>
      <c r="IQ193" s="13"/>
      <c r="IR193" s="13"/>
      <c r="IS193" s="13"/>
      <c r="IT193" s="13"/>
      <c r="IU193" s="13"/>
      <c r="IV193" s="13"/>
      <c r="IW193" s="13"/>
      <c r="IX193" s="13"/>
      <c r="IY193" s="13"/>
      <c r="IZ193" s="13"/>
      <c r="JA193" s="13"/>
      <c r="JB193" s="13"/>
      <c r="JC193" s="13"/>
      <c r="JD193" s="13"/>
      <c r="JE193" s="13"/>
      <c r="JF193" s="13"/>
      <c r="JG193" s="13"/>
      <c r="JH193" s="13"/>
      <c r="JI193" s="13"/>
      <c r="JJ193" s="13"/>
      <c r="JK193" s="13"/>
      <c r="JL193" s="13"/>
      <c r="JM193" s="13"/>
    </row>
    <row r="194" spans="1:273" ht="90" x14ac:dyDescent="0.25">
      <c r="A194" s="585" t="s">
        <v>200</v>
      </c>
      <c r="B194" s="584"/>
      <c r="C194" s="584"/>
      <c r="D194" s="584"/>
      <c r="E194" s="584"/>
      <c r="F194" s="584"/>
      <c r="G194" s="584"/>
      <c r="H194" s="458"/>
      <c r="I194" s="241" t="s">
        <v>273</v>
      </c>
      <c r="J194" s="241" t="s">
        <v>274</v>
      </c>
      <c r="K194" s="241" t="s">
        <v>278</v>
      </c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  <c r="HX194" s="13"/>
      <c r="HY194" s="13"/>
      <c r="HZ194" s="13"/>
      <c r="IA194" s="13"/>
      <c r="IB194" s="13"/>
      <c r="IC194" s="13"/>
      <c r="ID194" s="13"/>
      <c r="IE194" s="13"/>
      <c r="IF194" s="13"/>
      <c r="IG194" s="13"/>
      <c r="IH194" s="13"/>
      <c r="II194" s="13"/>
      <c r="IJ194" s="13"/>
      <c r="IK194" s="13"/>
      <c r="IL194" s="13"/>
      <c r="IM194" s="13"/>
      <c r="IN194" s="13"/>
      <c r="IO194" s="13"/>
      <c r="IP194" s="13"/>
      <c r="IQ194" s="13"/>
      <c r="IR194" s="13"/>
      <c r="IS194" s="13"/>
      <c r="IT194" s="13"/>
      <c r="IU194" s="13"/>
      <c r="IV194" s="13"/>
      <c r="IW194" s="13"/>
      <c r="IX194" s="13"/>
      <c r="IY194" s="13"/>
      <c r="IZ194" s="13"/>
      <c r="JA194" s="13"/>
      <c r="JB194" s="13"/>
      <c r="JC194" s="13"/>
      <c r="JD194" s="13"/>
      <c r="JE194" s="13"/>
      <c r="JF194" s="13"/>
      <c r="JG194" s="13"/>
      <c r="JH194" s="13"/>
      <c r="JI194" s="13"/>
      <c r="JJ194" s="13"/>
      <c r="JK194" s="13"/>
      <c r="JL194" s="13"/>
      <c r="JM194" s="13"/>
    </row>
    <row r="195" spans="1:273" ht="60" x14ac:dyDescent="0.25">
      <c r="A195" s="241" t="s">
        <v>201</v>
      </c>
      <c r="B195" s="457" t="s">
        <v>238</v>
      </c>
      <c r="C195" s="584"/>
      <c r="D195" s="458"/>
      <c r="E195" s="47" t="s">
        <v>262</v>
      </c>
      <c r="F195" s="47" t="s">
        <v>263</v>
      </c>
      <c r="G195" s="47" t="s">
        <v>338</v>
      </c>
      <c r="H195" s="47" t="s">
        <v>337</v>
      </c>
      <c r="I195" s="47" t="s">
        <v>337</v>
      </c>
      <c r="J195" s="47" t="s">
        <v>337</v>
      </c>
      <c r="K195" s="47" t="s">
        <v>337</v>
      </c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  <c r="IF195" s="13"/>
      <c r="IG195" s="13"/>
      <c r="IH195" s="13"/>
      <c r="II195" s="13"/>
      <c r="IJ195" s="13"/>
      <c r="IK195" s="13"/>
      <c r="IL195" s="13"/>
      <c r="IM195" s="13"/>
      <c r="IN195" s="13"/>
      <c r="IO195" s="13"/>
      <c r="IP195" s="13"/>
      <c r="IQ195" s="13"/>
      <c r="IR195" s="13"/>
      <c r="IS195" s="13"/>
      <c r="IT195" s="13"/>
      <c r="IU195" s="13"/>
      <c r="IV195" s="13"/>
      <c r="IW195" s="13"/>
      <c r="IX195" s="13"/>
      <c r="IY195" s="13"/>
      <c r="IZ195" s="13"/>
      <c r="JA195" s="13"/>
      <c r="JB195" s="13"/>
      <c r="JC195" s="13"/>
      <c r="JD195" s="13"/>
      <c r="JE195" s="13"/>
      <c r="JF195" s="13"/>
      <c r="JG195" s="13"/>
      <c r="JH195" s="13"/>
      <c r="JI195" s="13"/>
      <c r="JJ195" s="13"/>
      <c r="JK195" s="13"/>
      <c r="JL195" s="13"/>
      <c r="JM195" s="13"/>
    </row>
    <row r="196" spans="1:273" x14ac:dyDescent="0.25">
      <c r="A196" s="54">
        <v>1</v>
      </c>
      <c r="B196" s="698">
        <v>2</v>
      </c>
      <c r="C196" s="598"/>
      <c r="D196" s="599"/>
      <c r="E196" s="282">
        <v>3</v>
      </c>
      <c r="F196" s="282">
        <v>4</v>
      </c>
      <c r="G196" s="282">
        <v>5</v>
      </c>
      <c r="H196" s="282">
        <v>6</v>
      </c>
      <c r="I196" s="282">
        <v>7</v>
      </c>
      <c r="J196" s="284">
        <v>8</v>
      </c>
      <c r="K196" s="284">
        <v>9</v>
      </c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  <c r="HJ196" s="13"/>
      <c r="HK196" s="13"/>
      <c r="HL196" s="13"/>
      <c r="HM196" s="13"/>
      <c r="HN196" s="13"/>
      <c r="HO196" s="13"/>
      <c r="HP196" s="13"/>
      <c r="HQ196" s="13"/>
      <c r="HR196" s="13"/>
      <c r="HS196" s="13"/>
      <c r="HT196" s="13"/>
      <c r="HU196" s="13"/>
      <c r="HV196" s="13"/>
      <c r="HW196" s="13"/>
      <c r="HX196" s="13"/>
      <c r="HY196" s="13"/>
      <c r="HZ196" s="13"/>
      <c r="IA196" s="13"/>
      <c r="IB196" s="13"/>
      <c r="IC196" s="13"/>
      <c r="ID196" s="13"/>
      <c r="IE196" s="13"/>
      <c r="IF196" s="13"/>
      <c r="IG196" s="13"/>
      <c r="IH196" s="13"/>
      <c r="II196" s="13"/>
      <c r="IJ196" s="13"/>
      <c r="IK196" s="13"/>
      <c r="IL196" s="13"/>
      <c r="IM196" s="13"/>
      <c r="IN196" s="13"/>
      <c r="IO196" s="13"/>
      <c r="IP196" s="13"/>
      <c r="IQ196" s="13"/>
      <c r="IR196" s="13"/>
      <c r="IS196" s="13"/>
      <c r="IT196" s="13"/>
      <c r="IU196" s="13"/>
      <c r="IV196" s="13"/>
      <c r="IW196" s="13"/>
      <c r="IX196" s="13"/>
      <c r="IY196" s="13"/>
      <c r="IZ196" s="13"/>
      <c r="JA196" s="13"/>
      <c r="JB196" s="13"/>
      <c r="JC196" s="13"/>
      <c r="JD196" s="13"/>
      <c r="JE196" s="13"/>
      <c r="JF196" s="13"/>
      <c r="JG196" s="13"/>
      <c r="JH196" s="13"/>
      <c r="JI196" s="13"/>
      <c r="JJ196" s="13"/>
      <c r="JK196" s="13"/>
      <c r="JL196" s="13"/>
      <c r="JM196" s="13"/>
    </row>
    <row r="197" spans="1:273" ht="63" x14ac:dyDescent="0.25">
      <c r="A197" s="168" t="s">
        <v>347</v>
      </c>
      <c r="B197" s="602" t="s">
        <v>248</v>
      </c>
      <c r="C197" s="701"/>
      <c r="D197" s="701"/>
      <c r="E197" s="114"/>
      <c r="F197" s="114"/>
      <c r="G197" s="283">
        <v>110</v>
      </c>
      <c r="H197" s="115"/>
      <c r="I197" s="117"/>
      <c r="J197" s="117"/>
      <c r="K197" s="117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  <c r="HJ197" s="13"/>
      <c r="HK197" s="13"/>
      <c r="HL197" s="13"/>
      <c r="HM197" s="13"/>
      <c r="HN197" s="13"/>
      <c r="HO197" s="13"/>
      <c r="HP197" s="13"/>
      <c r="HQ197" s="13"/>
      <c r="HR197" s="13"/>
      <c r="HS197" s="13"/>
      <c r="HT197" s="13"/>
      <c r="HU197" s="13"/>
      <c r="HV197" s="13"/>
      <c r="HW197" s="13"/>
      <c r="HX197" s="13"/>
      <c r="HY197" s="13"/>
      <c r="HZ197" s="13"/>
      <c r="IA197" s="13"/>
      <c r="IB197" s="13"/>
      <c r="IC197" s="13"/>
      <c r="ID197" s="13"/>
      <c r="IE197" s="13"/>
      <c r="IF197" s="13"/>
      <c r="IG197" s="13"/>
      <c r="IH197" s="13"/>
      <c r="II197" s="13"/>
      <c r="IJ197" s="13"/>
      <c r="IK197" s="13"/>
      <c r="IL197" s="13"/>
      <c r="IM197" s="13"/>
      <c r="IN197" s="13"/>
      <c r="IO197" s="13"/>
      <c r="IP197" s="13"/>
      <c r="IQ197" s="13"/>
      <c r="IR197" s="13"/>
      <c r="IS197" s="13"/>
      <c r="IT197" s="13"/>
      <c r="IU197" s="13"/>
      <c r="IV197" s="13"/>
      <c r="IW197" s="13"/>
      <c r="IX197" s="13"/>
      <c r="IY197" s="13"/>
      <c r="IZ197" s="13"/>
      <c r="JA197" s="13"/>
      <c r="JB197" s="13"/>
      <c r="JC197" s="13"/>
      <c r="JD197" s="13"/>
      <c r="JE197" s="13"/>
      <c r="JF197" s="13"/>
      <c r="JG197" s="13"/>
      <c r="JH197" s="13"/>
      <c r="JI197" s="13"/>
      <c r="JJ197" s="13"/>
      <c r="JK197" s="13"/>
      <c r="JL197" s="13"/>
      <c r="JM197" s="13"/>
    </row>
    <row r="198" spans="1:273" ht="15.75" x14ac:dyDescent="0.25">
      <c r="A198" s="168" t="s">
        <v>348</v>
      </c>
      <c r="B198" s="595"/>
      <c r="C198" s="702"/>
      <c r="D198" s="703"/>
      <c r="E198" s="114"/>
      <c r="F198" s="114"/>
      <c r="G198" s="283">
        <v>120</v>
      </c>
      <c r="H198" s="236"/>
      <c r="I198" s="117"/>
      <c r="J198" s="117"/>
      <c r="K198" s="117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  <c r="HJ198" s="13"/>
      <c r="HK198" s="13"/>
      <c r="HL198" s="13"/>
      <c r="HM198" s="13"/>
      <c r="HN198" s="13"/>
      <c r="HO198" s="13"/>
      <c r="HP198" s="13"/>
      <c r="HQ198" s="13"/>
      <c r="HR198" s="13"/>
      <c r="HS198" s="13"/>
      <c r="HT198" s="13"/>
      <c r="HU198" s="13"/>
      <c r="HV198" s="13"/>
      <c r="HW198" s="13"/>
      <c r="HX198" s="13"/>
      <c r="HY198" s="13"/>
      <c r="HZ198" s="13"/>
      <c r="IA198" s="13"/>
      <c r="IB198" s="13"/>
      <c r="IC198" s="13"/>
      <c r="ID198" s="13"/>
      <c r="IE198" s="13"/>
      <c r="IF198" s="13"/>
      <c r="IG198" s="13"/>
      <c r="IH198" s="13"/>
      <c r="II198" s="13"/>
      <c r="IJ198" s="13"/>
      <c r="IK198" s="13"/>
      <c r="IL198" s="13"/>
      <c r="IM198" s="13"/>
      <c r="IN198" s="13"/>
      <c r="IO198" s="13"/>
      <c r="IP198" s="13"/>
      <c r="IQ198" s="13"/>
      <c r="IR198" s="13"/>
      <c r="IS198" s="13"/>
      <c r="IT198" s="13"/>
      <c r="IU198" s="13"/>
      <c r="IV198" s="13"/>
      <c r="IW198" s="13"/>
      <c r="IX198" s="13"/>
      <c r="IY198" s="13"/>
      <c r="IZ198" s="13"/>
      <c r="JA198" s="13"/>
      <c r="JB198" s="13"/>
      <c r="JC198" s="13"/>
      <c r="JD198" s="13"/>
      <c r="JE198" s="13"/>
      <c r="JF198" s="13"/>
      <c r="JG198" s="13"/>
      <c r="JH198" s="13"/>
      <c r="JI198" s="13"/>
      <c r="JJ198" s="13"/>
      <c r="JK198" s="13"/>
      <c r="JL198" s="13"/>
      <c r="JM198" s="13"/>
    </row>
    <row r="199" spans="1:273" ht="15.75" x14ac:dyDescent="0.25">
      <c r="A199" s="168" t="s">
        <v>349</v>
      </c>
      <c r="B199" s="506"/>
      <c r="C199" s="696"/>
      <c r="D199" s="697"/>
      <c r="E199" s="114"/>
      <c r="F199" s="114"/>
      <c r="G199" s="283">
        <v>120</v>
      </c>
      <c r="H199" s="236"/>
      <c r="I199" s="117"/>
      <c r="J199" s="117"/>
      <c r="K199" s="117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  <c r="HM199" s="13"/>
      <c r="HN199" s="13"/>
      <c r="HO199" s="13"/>
      <c r="HP199" s="13"/>
      <c r="HQ199" s="13"/>
      <c r="HR199" s="13"/>
      <c r="HS199" s="13"/>
      <c r="HT199" s="13"/>
      <c r="HU199" s="13"/>
      <c r="HV199" s="13"/>
      <c r="HW199" s="13"/>
      <c r="HX199" s="13"/>
      <c r="HY199" s="13"/>
      <c r="HZ199" s="13"/>
      <c r="IA199" s="13"/>
      <c r="IB199" s="13"/>
      <c r="IC199" s="13"/>
      <c r="ID199" s="13"/>
      <c r="IE199" s="13"/>
      <c r="IF199" s="13"/>
      <c r="IG199" s="13"/>
      <c r="IH199" s="13"/>
      <c r="II199" s="13"/>
      <c r="IJ199" s="13"/>
      <c r="IK199" s="13"/>
      <c r="IL199" s="13"/>
      <c r="IM199" s="13"/>
      <c r="IN199" s="13"/>
      <c r="IO199" s="13"/>
      <c r="IP199" s="13"/>
      <c r="IQ199" s="13"/>
      <c r="IR199" s="13"/>
      <c r="IS199" s="13"/>
      <c r="IT199" s="13"/>
      <c r="IU199" s="13"/>
      <c r="IV199" s="13"/>
      <c r="IW199" s="13"/>
      <c r="IX199" s="13"/>
      <c r="IY199" s="13"/>
      <c r="IZ199" s="13"/>
      <c r="JA199" s="13"/>
      <c r="JB199" s="13"/>
      <c r="JC199" s="13"/>
      <c r="JD199" s="13"/>
      <c r="JE199" s="13"/>
      <c r="JF199" s="13"/>
      <c r="JG199" s="13"/>
      <c r="JH199" s="13"/>
      <c r="JI199" s="13"/>
      <c r="JJ199" s="13"/>
      <c r="JK199" s="13"/>
      <c r="JL199" s="13"/>
      <c r="JM199" s="13"/>
    </row>
    <row r="200" spans="1:273" ht="15.75" x14ac:dyDescent="0.25">
      <c r="A200" s="168" t="s">
        <v>350</v>
      </c>
      <c r="B200" s="506"/>
      <c r="C200" s="696"/>
      <c r="D200" s="697"/>
      <c r="E200" s="114"/>
      <c r="F200" s="114"/>
      <c r="G200" s="283">
        <v>120</v>
      </c>
      <c r="H200" s="236"/>
      <c r="I200" s="117"/>
      <c r="J200" s="117"/>
      <c r="K200" s="117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  <c r="HR200" s="13"/>
      <c r="HS200" s="13"/>
      <c r="HT200" s="13"/>
      <c r="HU200" s="13"/>
      <c r="HV200" s="13"/>
      <c r="HW200" s="13"/>
      <c r="HX200" s="13"/>
      <c r="HY200" s="13"/>
      <c r="HZ200" s="13"/>
      <c r="IA200" s="13"/>
      <c r="IB200" s="13"/>
      <c r="IC200" s="13"/>
      <c r="ID200" s="13"/>
      <c r="IE200" s="13"/>
      <c r="IF200" s="13"/>
      <c r="IG200" s="13"/>
      <c r="IH200" s="13"/>
      <c r="II200" s="13"/>
      <c r="IJ200" s="13"/>
      <c r="IK200" s="13"/>
      <c r="IL200" s="13"/>
      <c r="IM200" s="13"/>
      <c r="IN200" s="13"/>
      <c r="IO200" s="13"/>
      <c r="IP200" s="13"/>
      <c r="IQ200" s="13"/>
      <c r="IR200" s="13"/>
      <c r="IS200" s="13"/>
      <c r="IT200" s="13"/>
      <c r="IU200" s="13"/>
      <c r="IV200" s="13"/>
      <c r="IW200" s="13"/>
      <c r="IX200" s="13"/>
      <c r="IY200" s="13"/>
      <c r="IZ200" s="13"/>
      <c r="JA200" s="13"/>
      <c r="JB200" s="13"/>
      <c r="JC200" s="13"/>
      <c r="JD200" s="13"/>
      <c r="JE200" s="13"/>
      <c r="JF200" s="13"/>
      <c r="JG200" s="13"/>
      <c r="JH200" s="13"/>
      <c r="JI200" s="13"/>
      <c r="JJ200" s="13"/>
      <c r="JK200" s="13"/>
      <c r="JL200" s="13"/>
      <c r="JM200" s="13"/>
    </row>
    <row r="201" spans="1:273" ht="15.75" x14ac:dyDescent="0.25">
      <c r="A201" s="168" t="s">
        <v>351</v>
      </c>
      <c r="B201" s="506"/>
      <c r="C201" s="696"/>
      <c r="D201" s="697"/>
      <c r="E201" s="114"/>
      <c r="F201" s="114"/>
      <c r="G201" s="283">
        <v>120</v>
      </c>
      <c r="H201" s="236"/>
      <c r="I201" s="117"/>
      <c r="J201" s="117"/>
      <c r="K201" s="117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  <c r="ID201" s="13"/>
      <c r="IE201" s="13"/>
      <c r="IF201" s="13"/>
      <c r="IG201" s="13"/>
      <c r="IH201" s="13"/>
      <c r="II201" s="13"/>
      <c r="IJ201" s="13"/>
      <c r="IK201" s="13"/>
      <c r="IL201" s="13"/>
      <c r="IM201" s="13"/>
      <c r="IN201" s="13"/>
      <c r="IO201" s="13"/>
      <c r="IP201" s="13"/>
      <c r="IQ201" s="13"/>
      <c r="IR201" s="13"/>
      <c r="IS201" s="13"/>
      <c r="IT201" s="13"/>
      <c r="IU201" s="13"/>
      <c r="IV201" s="13"/>
      <c r="IW201" s="13"/>
      <c r="IX201" s="13"/>
      <c r="IY201" s="13"/>
      <c r="IZ201" s="13"/>
      <c r="JA201" s="13"/>
      <c r="JB201" s="13"/>
      <c r="JC201" s="13"/>
      <c r="JD201" s="13"/>
      <c r="JE201" s="13"/>
      <c r="JF201" s="13"/>
      <c r="JG201" s="13"/>
      <c r="JH201" s="13"/>
      <c r="JI201" s="13"/>
      <c r="JJ201" s="13"/>
      <c r="JK201" s="13"/>
      <c r="JL201" s="13"/>
      <c r="JM201" s="13"/>
    </row>
    <row r="202" spans="1:273" ht="15.75" x14ac:dyDescent="0.25">
      <c r="A202" s="168" t="s">
        <v>352</v>
      </c>
      <c r="B202" s="506"/>
      <c r="C202" s="696"/>
      <c r="D202" s="697"/>
      <c r="E202" s="114"/>
      <c r="F202" s="114"/>
      <c r="G202" s="116"/>
      <c r="H202" s="236"/>
      <c r="I202" s="117"/>
      <c r="J202" s="117"/>
      <c r="K202" s="117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  <c r="IF202" s="13"/>
      <c r="IG202" s="13"/>
      <c r="IH202" s="13"/>
      <c r="II202" s="13"/>
      <c r="IJ202" s="13"/>
      <c r="IK202" s="13"/>
      <c r="IL202" s="13"/>
      <c r="IM202" s="13"/>
      <c r="IN202" s="13"/>
      <c r="IO202" s="13"/>
      <c r="IP202" s="13"/>
      <c r="IQ202" s="13"/>
      <c r="IR202" s="13"/>
      <c r="IS202" s="13"/>
      <c r="IT202" s="13"/>
      <c r="IU202" s="13"/>
      <c r="IV202" s="13"/>
      <c r="IW202" s="13"/>
      <c r="IX202" s="13"/>
      <c r="IY202" s="13"/>
      <c r="IZ202" s="13"/>
      <c r="JA202" s="13"/>
      <c r="JB202" s="13"/>
      <c r="JC202" s="13"/>
      <c r="JD202" s="13"/>
      <c r="JE202" s="13"/>
      <c r="JF202" s="13"/>
      <c r="JG202" s="13"/>
      <c r="JH202" s="13"/>
      <c r="JI202" s="13"/>
      <c r="JJ202" s="13"/>
      <c r="JK202" s="13"/>
      <c r="JL202" s="13"/>
      <c r="JM202" s="13"/>
    </row>
    <row r="203" spans="1:273" ht="15.75" x14ac:dyDescent="0.25">
      <c r="A203" s="168" t="s">
        <v>353</v>
      </c>
      <c r="B203" s="506"/>
      <c r="C203" s="696"/>
      <c r="D203" s="697"/>
      <c r="E203" s="114"/>
      <c r="F203" s="114"/>
      <c r="G203" s="116"/>
      <c r="H203" s="236"/>
      <c r="I203" s="117"/>
      <c r="J203" s="117"/>
      <c r="K203" s="117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  <c r="IC203" s="13"/>
      <c r="ID203" s="13"/>
      <c r="IE203" s="13"/>
      <c r="IF203" s="13"/>
      <c r="IG203" s="13"/>
      <c r="IH203" s="13"/>
      <c r="II203" s="13"/>
      <c r="IJ203" s="13"/>
      <c r="IK203" s="13"/>
      <c r="IL203" s="13"/>
      <c r="IM203" s="13"/>
      <c r="IN203" s="13"/>
      <c r="IO203" s="13"/>
      <c r="IP203" s="13"/>
      <c r="IQ203" s="13"/>
      <c r="IR203" s="13"/>
      <c r="IS203" s="13"/>
      <c r="IT203" s="13"/>
      <c r="IU203" s="13"/>
      <c r="IV203" s="13"/>
      <c r="IW203" s="13"/>
      <c r="IX203" s="13"/>
      <c r="IY203" s="13"/>
      <c r="IZ203" s="13"/>
      <c r="JA203" s="13"/>
      <c r="JB203" s="13"/>
      <c r="JC203" s="13"/>
      <c r="JD203" s="13"/>
      <c r="JE203" s="13"/>
      <c r="JF203" s="13"/>
      <c r="JG203" s="13"/>
      <c r="JH203" s="13"/>
      <c r="JI203" s="13"/>
      <c r="JJ203" s="13"/>
      <c r="JK203" s="13"/>
      <c r="JL203" s="13"/>
      <c r="JM203" s="13"/>
    </row>
    <row r="204" spans="1:273" ht="15.75" x14ac:dyDescent="0.25">
      <c r="A204" s="168" t="s">
        <v>354</v>
      </c>
      <c r="B204" s="595"/>
      <c r="C204" s="702"/>
      <c r="D204" s="703"/>
      <c r="E204" s="114"/>
      <c r="F204" s="114"/>
      <c r="G204" s="116"/>
      <c r="H204" s="236"/>
      <c r="I204" s="117"/>
      <c r="J204" s="117"/>
      <c r="K204" s="117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  <c r="ID204" s="13"/>
      <c r="IE204" s="13"/>
      <c r="IF204" s="13"/>
      <c r="IG204" s="13"/>
      <c r="IH204" s="13"/>
      <c r="II204" s="13"/>
      <c r="IJ204" s="13"/>
      <c r="IK204" s="13"/>
      <c r="IL204" s="13"/>
      <c r="IM204" s="13"/>
      <c r="IN204" s="13"/>
      <c r="IO204" s="13"/>
      <c r="IP204" s="13"/>
      <c r="IQ204" s="13"/>
      <c r="IR204" s="13"/>
      <c r="IS204" s="13"/>
      <c r="IT204" s="13"/>
      <c r="IU204" s="13"/>
      <c r="IV204" s="13"/>
      <c r="IW204" s="13"/>
      <c r="IX204" s="13"/>
      <c r="IY204" s="13"/>
      <c r="IZ204" s="13"/>
      <c r="JA204" s="13"/>
      <c r="JB204" s="13"/>
      <c r="JC204" s="13"/>
      <c r="JD204" s="13"/>
      <c r="JE204" s="13"/>
      <c r="JF204" s="13"/>
      <c r="JG204" s="13"/>
      <c r="JH204" s="13"/>
      <c r="JI204" s="13"/>
      <c r="JJ204" s="13"/>
      <c r="JK204" s="13"/>
      <c r="JL204" s="13"/>
      <c r="JM204" s="13"/>
    </row>
    <row r="205" spans="1:273" ht="15.75" x14ac:dyDescent="0.25">
      <c r="A205" s="168" t="s">
        <v>355</v>
      </c>
      <c r="B205" s="506"/>
      <c r="C205" s="696"/>
      <c r="D205" s="697"/>
      <c r="E205" s="114"/>
      <c r="F205" s="114"/>
      <c r="G205" s="116"/>
      <c r="H205" s="236"/>
      <c r="I205" s="117"/>
      <c r="J205" s="117"/>
      <c r="K205" s="117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  <c r="ID205" s="13"/>
      <c r="IE205" s="13"/>
      <c r="IF205" s="13"/>
      <c r="IG205" s="13"/>
      <c r="IH205" s="13"/>
      <c r="II205" s="13"/>
      <c r="IJ205" s="13"/>
      <c r="IK205" s="13"/>
      <c r="IL205" s="13"/>
      <c r="IM205" s="13"/>
      <c r="IN205" s="13"/>
      <c r="IO205" s="13"/>
      <c r="IP205" s="13"/>
      <c r="IQ205" s="13"/>
      <c r="IR205" s="13"/>
      <c r="IS205" s="13"/>
      <c r="IT205" s="13"/>
      <c r="IU205" s="13"/>
      <c r="IV205" s="13"/>
      <c r="IW205" s="13"/>
      <c r="IX205" s="13"/>
      <c r="IY205" s="13"/>
      <c r="IZ205" s="13"/>
      <c r="JA205" s="13"/>
      <c r="JB205" s="13"/>
      <c r="JC205" s="13"/>
      <c r="JD205" s="13"/>
      <c r="JE205" s="13"/>
      <c r="JF205" s="13"/>
      <c r="JG205" s="13"/>
      <c r="JH205" s="13"/>
      <c r="JI205" s="13"/>
      <c r="JJ205" s="13"/>
      <c r="JK205" s="13"/>
      <c r="JL205" s="13"/>
      <c r="JM205" s="13"/>
    </row>
    <row r="206" spans="1:273" ht="15.75" x14ac:dyDescent="0.25">
      <c r="A206" s="168" t="s">
        <v>356</v>
      </c>
      <c r="B206" s="506"/>
      <c r="C206" s="696"/>
      <c r="D206" s="697"/>
      <c r="E206" s="114"/>
      <c r="F206" s="114"/>
      <c r="G206" s="116"/>
      <c r="H206" s="236"/>
      <c r="I206" s="117"/>
      <c r="J206" s="117"/>
      <c r="K206" s="117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  <c r="ID206" s="13"/>
      <c r="IE206" s="13"/>
      <c r="IF206" s="13"/>
      <c r="IG206" s="13"/>
      <c r="IH206" s="13"/>
      <c r="II206" s="13"/>
      <c r="IJ206" s="13"/>
      <c r="IK206" s="13"/>
      <c r="IL206" s="13"/>
      <c r="IM206" s="13"/>
      <c r="IN206" s="13"/>
      <c r="IO206" s="13"/>
      <c r="IP206" s="13"/>
      <c r="IQ206" s="13"/>
      <c r="IR206" s="13"/>
      <c r="IS206" s="13"/>
      <c r="IT206" s="13"/>
      <c r="IU206" s="13"/>
      <c r="IV206" s="13"/>
      <c r="IW206" s="13"/>
      <c r="IX206" s="13"/>
      <c r="IY206" s="13"/>
      <c r="IZ206" s="13"/>
      <c r="JA206" s="13"/>
      <c r="JB206" s="13"/>
      <c r="JC206" s="13"/>
      <c r="JD206" s="13"/>
      <c r="JE206" s="13"/>
      <c r="JF206" s="13"/>
      <c r="JG206" s="13"/>
      <c r="JH206" s="13"/>
      <c r="JI206" s="13"/>
      <c r="JJ206" s="13"/>
      <c r="JK206" s="13"/>
      <c r="JL206" s="13"/>
      <c r="JM206" s="13"/>
    </row>
    <row r="207" spans="1:273" ht="15.75" x14ac:dyDescent="0.25">
      <c r="A207" s="168" t="s">
        <v>389</v>
      </c>
      <c r="B207" s="506"/>
      <c r="C207" s="696"/>
      <c r="D207" s="697"/>
      <c r="E207" s="114"/>
      <c r="F207" s="114"/>
      <c r="G207" s="116"/>
      <c r="H207" s="236"/>
      <c r="I207" s="117"/>
      <c r="J207" s="117"/>
      <c r="K207" s="117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  <c r="IC207" s="13"/>
      <c r="ID207" s="13"/>
      <c r="IE207" s="13"/>
      <c r="IF207" s="13"/>
      <c r="IG207" s="13"/>
      <c r="IH207" s="13"/>
      <c r="II207" s="13"/>
      <c r="IJ207" s="13"/>
      <c r="IK207" s="13"/>
      <c r="IL207" s="13"/>
      <c r="IM207" s="13"/>
      <c r="IN207" s="13"/>
      <c r="IO207" s="13"/>
      <c r="IP207" s="13"/>
      <c r="IQ207" s="13"/>
      <c r="IR207" s="13"/>
      <c r="IS207" s="13"/>
      <c r="IT207" s="13"/>
      <c r="IU207" s="13"/>
      <c r="IV207" s="13"/>
      <c r="IW207" s="13"/>
      <c r="IX207" s="13"/>
      <c r="IY207" s="13"/>
      <c r="IZ207" s="13"/>
      <c r="JA207" s="13"/>
      <c r="JB207" s="13"/>
      <c r="JC207" s="13"/>
      <c r="JD207" s="13"/>
      <c r="JE207" s="13"/>
      <c r="JF207" s="13"/>
      <c r="JG207" s="13"/>
      <c r="JH207" s="13"/>
      <c r="JI207" s="13"/>
      <c r="JJ207" s="13"/>
      <c r="JK207" s="13"/>
      <c r="JL207" s="13"/>
      <c r="JM207" s="13"/>
    </row>
    <row r="208" spans="1:273" ht="15.75" x14ac:dyDescent="0.25">
      <c r="A208" s="168" t="s">
        <v>390</v>
      </c>
      <c r="B208" s="506"/>
      <c r="C208" s="696"/>
      <c r="D208" s="697"/>
      <c r="E208" s="114"/>
      <c r="F208" s="114"/>
      <c r="G208" s="116"/>
      <c r="H208" s="236"/>
      <c r="I208" s="117"/>
      <c r="J208" s="117"/>
      <c r="K208" s="117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  <c r="ID208" s="13"/>
      <c r="IE208" s="13"/>
      <c r="IF208" s="13"/>
      <c r="IG208" s="13"/>
      <c r="IH208" s="13"/>
      <c r="II208" s="13"/>
      <c r="IJ208" s="13"/>
      <c r="IK208" s="13"/>
      <c r="IL208" s="13"/>
      <c r="IM208" s="13"/>
      <c r="IN208" s="13"/>
      <c r="IO208" s="13"/>
      <c r="IP208" s="13"/>
      <c r="IQ208" s="13"/>
      <c r="IR208" s="13"/>
      <c r="IS208" s="13"/>
      <c r="IT208" s="13"/>
      <c r="IU208" s="13"/>
      <c r="IV208" s="13"/>
      <c r="IW208" s="13"/>
      <c r="IX208" s="13"/>
      <c r="IY208" s="13"/>
      <c r="IZ208" s="13"/>
      <c r="JA208" s="13"/>
      <c r="JB208" s="13"/>
      <c r="JC208" s="13"/>
      <c r="JD208" s="13"/>
      <c r="JE208" s="13"/>
      <c r="JF208" s="13"/>
      <c r="JG208" s="13"/>
      <c r="JH208" s="13"/>
      <c r="JI208" s="13"/>
      <c r="JJ208" s="13"/>
      <c r="JK208" s="13"/>
      <c r="JL208" s="13"/>
      <c r="JM208" s="13"/>
    </row>
    <row r="209" spans="1:273" ht="15.75" x14ac:dyDescent="0.25">
      <c r="A209" s="168" t="s">
        <v>391</v>
      </c>
      <c r="B209" s="506"/>
      <c r="C209" s="696"/>
      <c r="D209" s="697"/>
      <c r="E209" s="114"/>
      <c r="F209" s="114"/>
      <c r="G209" s="116"/>
      <c r="H209" s="236"/>
      <c r="I209" s="117"/>
      <c r="J209" s="117"/>
      <c r="K209" s="117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  <c r="ID209" s="13"/>
      <c r="IE209" s="13"/>
      <c r="IF209" s="13"/>
      <c r="IG209" s="13"/>
      <c r="IH209" s="13"/>
      <c r="II209" s="13"/>
      <c r="IJ209" s="13"/>
      <c r="IK209" s="13"/>
      <c r="IL209" s="13"/>
      <c r="IM209" s="13"/>
      <c r="IN209" s="13"/>
      <c r="IO209" s="13"/>
      <c r="IP209" s="13"/>
      <c r="IQ209" s="13"/>
      <c r="IR209" s="13"/>
      <c r="IS209" s="13"/>
      <c r="IT209" s="13"/>
      <c r="IU209" s="13"/>
      <c r="IV209" s="13"/>
      <c r="IW209" s="13"/>
      <c r="IX209" s="13"/>
      <c r="IY209" s="13"/>
      <c r="IZ209" s="13"/>
      <c r="JA209" s="13"/>
      <c r="JB209" s="13"/>
      <c r="JC209" s="13"/>
      <c r="JD209" s="13"/>
      <c r="JE209" s="13"/>
      <c r="JF209" s="13"/>
      <c r="JG209" s="13"/>
      <c r="JH209" s="13"/>
      <c r="JI209" s="13"/>
      <c r="JJ209" s="13"/>
      <c r="JK209" s="13"/>
      <c r="JL209" s="13"/>
      <c r="JM209" s="13"/>
    </row>
    <row r="210" spans="1:273" ht="15.75" x14ac:dyDescent="0.25">
      <c r="A210" s="168" t="s">
        <v>392</v>
      </c>
      <c r="B210" s="506"/>
      <c r="C210" s="696"/>
      <c r="D210" s="697"/>
      <c r="E210" s="114"/>
      <c r="F210" s="114"/>
      <c r="G210" s="116"/>
      <c r="H210" s="236"/>
      <c r="I210" s="117"/>
      <c r="J210" s="117"/>
      <c r="K210" s="117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13"/>
      <c r="HQ210" s="13"/>
      <c r="HR210" s="13"/>
      <c r="HS210" s="13"/>
      <c r="HT210" s="13"/>
      <c r="HU210" s="13"/>
      <c r="HV210" s="13"/>
      <c r="HW210" s="13"/>
      <c r="HX210" s="13"/>
      <c r="HY210" s="13"/>
      <c r="HZ210" s="13"/>
      <c r="IA210" s="13"/>
      <c r="IB210" s="13"/>
      <c r="IC210" s="13"/>
      <c r="ID210" s="13"/>
      <c r="IE210" s="13"/>
      <c r="IF210" s="13"/>
      <c r="IG210" s="13"/>
      <c r="IH210" s="13"/>
      <c r="II210" s="13"/>
      <c r="IJ210" s="13"/>
      <c r="IK210" s="13"/>
      <c r="IL210" s="13"/>
      <c r="IM210" s="13"/>
      <c r="IN210" s="13"/>
      <c r="IO210" s="13"/>
      <c r="IP210" s="13"/>
      <c r="IQ210" s="13"/>
      <c r="IR210" s="13"/>
      <c r="IS210" s="13"/>
      <c r="IT210" s="13"/>
      <c r="IU210" s="13"/>
      <c r="IV210" s="13"/>
      <c r="IW210" s="13"/>
      <c r="IX210" s="13"/>
      <c r="IY210" s="13"/>
      <c r="IZ210" s="13"/>
      <c r="JA210" s="13"/>
      <c r="JB210" s="13"/>
      <c r="JC210" s="13"/>
      <c r="JD210" s="13"/>
      <c r="JE210" s="13"/>
      <c r="JF210" s="13"/>
      <c r="JG210" s="13"/>
      <c r="JH210" s="13"/>
      <c r="JI210" s="13"/>
      <c r="JJ210" s="13"/>
      <c r="JK210" s="13"/>
      <c r="JL210" s="13"/>
      <c r="JM210" s="13"/>
    </row>
    <row r="211" spans="1:273" ht="15.75" x14ac:dyDescent="0.25">
      <c r="A211" s="168" t="s">
        <v>393</v>
      </c>
      <c r="B211" s="506"/>
      <c r="C211" s="696"/>
      <c r="D211" s="697"/>
      <c r="E211" s="114"/>
      <c r="F211" s="114"/>
      <c r="G211" s="116"/>
      <c r="H211" s="236"/>
      <c r="I211" s="117"/>
      <c r="J211" s="117"/>
      <c r="K211" s="117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13"/>
      <c r="IH211" s="13"/>
      <c r="II211" s="13"/>
      <c r="IJ211" s="13"/>
      <c r="IK211" s="13"/>
      <c r="IL211" s="13"/>
      <c r="IM211" s="13"/>
      <c r="IN211" s="13"/>
      <c r="IO211" s="13"/>
      <c r="IP211" s="13"/>
      <c r="IQ211" s="13"/>
      <c r="IR211" s="13"/>
      <c r="IS211" s="13"/>
      <c r="IT211" s="13"/>
      <c r="IU211" s="13"/>
      <c r="IV211" s="13"/>
      <c r="IW211" s="13"/>
      <c r="IX211" s="13"/>
      <c r="IY211" s="13"/>
      <c r="IZ211" s="13"/>
      <c r="JA211" s="13"/>
      <c r="JB211" s="13"/>
      <c r="JC211" s="13"/>
      <c r="JD211" s="13"/>
      <c r="JE211" s="13"/>
      <c r="JF211" s="13"/>
      <c r="JG211" s="13"/>
      <c r="JH211" s="13"/>
      <c r="JI211" s="13"/>
      <c r="JJ211" s="13"/>
      <c r="JK211" s="13"/>
      <c r="JL211" s="13"/>
      <c r="JM211" s="13"/>
    </row>
    <row r="212" spans="1:273" ht="15.75" x14ac:dyDescent="0.25">
      <c r="A212" s="168" t="s">
        <v>411</v>
      </c>
      <c r="B212" s="506"/>
      <c r="C212" s="696"/>
      <c r="D212" s="697"/>
      <c r="E212" s="114"/>
      <c r="F212" s="114"/>
      <c r="G212" s="116"/>
      <c r="H212" s="236"/>
      <c r="I212" s="117"/>
      <c r="J212" s="117"/>
      <c r="K212" s="117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  <c r="IF212" s="13"/>
      <c r="IG212" s="13"/>
      <c r="IH212" s="13"/>
      <c r="II212" s="13"/>
      <c r="IJ212" s="13"/>
      <c r="IK212" s="13"/>
      <c r="IL212" s="13"/>
      <c r="IM212" s="13"/>
      <c r="IN212" s="13"/>
      <c r="IO212" s="13"/>
      <c r="IP212" s="13"/>
      <c r="IQ212" s="13"/>
      <c r="IR212" s="13"/>
      <c r="IS212" s="13"/>
      <c r="IT212" s="13"/>
      <c r="IU212" s="13"/>
      <c r="IV212" s="13"/>
      <c r="IW212" s="13"/>
      <c r="IX212" s="13"/>
      <c r="IY212" s="13"/>
      <c r="IZ212" s="13"/>
      <c r="JA212" s="13"/>
      <c r="JB212" s="13"/>
      <c r="JC212" s="13"/>
      <c r="JD212" s="13"/>
      <c r="JE212" s="13"/>
      <c r="JF212" s="13"/>
      <c r="JG212" s="13"/>
      <c r="JH212" s="13"/>
      <c r="JI212" s="13"/>
      <c r="JJ212" s="13"/>
      <c r="JK212" s="13"/>
      <c r="JL212" s="13"/>
      <c r="JM212" s="13"/>
    </row>
    <row r="213" spans="1:273" ht="15.75" x14ac:dyDescent="0.25">
      <c r="A213" s="168" t="s">
        <v>412</v>
      </c>
      <c r="B213" s="506"/>
      <c r="C213" s="696"/>
      <c r="D213" s="697"/>
      <c r="E213" s="114"/>
      <c r="F213" s="114"/>
      <c r="G213" s="116"/>
      <c r="H213" s="236"/>
      <c r="I213" s="117"/>
      <c r="J213" s="117"/>
      <c r="K213" s="117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  <c r="IC213" s="13"/>
      <c r="ID213" s="13"/>
      <c r="IE213" s="13"/>
      <c r="IF213" s="13"/>
      <c r="IG213" s="13"/>
      <c r="IH213" s="13"/>
      <c r="II213" s="13"/>
      <c r="IJ213" s="13"/>
      <c r="IK213" s="13"/>
      <c r="IL213" s="13"/>
      <c r="IM213" s="13"/>
      <c r="IN213" s="13"/>
      <c r="IO213" s="13"/>
      <c r="IP213" s="13"/>
      <c r="IQ213" s="13"/>
      <c r="IR213" s="13"/>
      <c r="IS213" s="13"/>
      <c r="IT213" s="13"/>
      <c r="IU213" s="13"/>
      <c r="IV213" s="13"/>
      <c r="IW213" s="13"/>
      <c r="IX213" s="13"/>
      <c r="IY213" s="13"/>
      <c r="IZ213" s="13"/>
      <c r="JA213" s="13"/>
      <c r="JB213" s="13"/>
      <c r="JC213" s="13"/>
      <c r="JD213" s="13"/>
      <c r="JE213" s="13"/>
      <c r="JF213" s="13"/>
      <c r="JG213" s="13"/>
      <c r="JH213" s="13"/>
      <c r="JI213" s="13"/>
      <c r="JJ213" s="13"/>
      <c r="JK213" s="13"/>
      <c r="JL213" s="13"/>
      <c r="JM213" s="13"/>
    </row>
    <row r="214" spans="1:273" ht="15.75" x14ac:dyDescent="0.25">
      <c r="A214" s="168" t="s">
        <v>413</v>
      </c>
      <c r="B214" s="506"/>
      <c r="C214" s="696"/>
      <c r="D214" s="697"/>
      <c r="E214" s="114"/>
      <c r="F214" s="114"/>
      <c r="G214" s="116"/>
      <c r="H214" s="236"/>
      <c r="I214" s="117"/>
      <c r="J214" s="117"/>
      <c r="K214" s="117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  <c r="ID214" s="13"/>
      <c r="IE214" s="13"/>
      <c r="IF214" s="13"/>
      <c r="IG214" s="13"/>
      <c r="IH214" s="13"/>
      <c r="II214" s="13"/>
      <c r="IJ214" s="13"/>
      <c r="IK214" s="13"/>
      <c r="IL214" s="13"/>
      <c r="IM214" s="13"/>
      <c r="IN214" s="13"/>
      <c r="IO214" s="13"/>
      <c r="IP214" s="13"/>
      <c r="IQ214" s="13"/>
      <c r="IR214" s="13"/>
      <c r="IS214" s="13"/>
      <c r="IT214" s="13"/>
      <c r="IU214" s="13"/>
      <c r="IV214" s="13"/>
      <c r="IW214" s="13"/>
      <c r="IX214" s="13"/>
      <c r="IY214" s="13"/>
      <c r="IZ214" s="13"/>
      <c r="JA214" s="13"/>
      <c r="JB214" s="13"/>
      <c r="JC214" s="13"/>
      <c r="JD214" s="13"/>
      <c r="JE214" s="13"/>
      <c r="JF214" s="13"/>
      <c r="JG214" s="13"/>
      <c r="JH214" s="13"/>
      <c r="JI214" s="13"/>
      <c r="JJ214" s="13"/>
      <c r="JK214" s="13"/>
      <c r="JL214" s="13"/>
      <c r="JM214" s="13"/>
    </row>
    <row r="215" spans="1:273" ht="15.75" x14ac:dyDescent="0.25">
      <c r="A215" s="168" t="s">
        <v>414</v>
      </c>
      <c r="B215" s="506"/>
      <c r="C215" s="696"/>
      <c r="D215" s="697"/>
      <c r="E215" s="114"/>
      <c r="F215" s="114"/>
      <c r="G215" s="116"/>
      <c r="H215" s="236"/>
      <c r="I215" s="117"/>
      <c r="J215" s="117"/>
      <c r="K215" s="117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  <c r="ID215" s="13"/>
      <c r="IE215" s="13"/>
      <c r="IF215" s="13"/>
      <c r="IG215" s="13"/>
      <c r="IH215" s="13"/>
      <c r="II215" s="13"/>
      <c r="IJ215" s="13"/>
      <c r="IK215" s="13"/>
      <c r="IL215" s="13"/>
      <c r="IM215" s="13"/>
      <c r="IN215" s="13"/>
      <c r="IO215" s="13"/>
      <c r="IP215" s="13"/>
      <c r="IQ215" s="13"/>
      <c r="IR215" s="13"/>
      <c r="IS215" s="13"/>
      <c r="IT215" s="13"/>
      <c r="IU215" s="13"/>
      <c r="IV215" s="13"/>
      <c r="IW215" s="13"/>
      <c r="IX215" s="13"/>
      <c r="IY215" s="13"/>
      <c r="IZ215" s="13"/>
      <c r="JA215" s="13"/>
      <c r="JB215" s="13"/>
      <c r="JC215" s="13"/>
      <c r="JD215" s="13"/>
      <c r="JE215" s="13"/>
      <c r="JF215" s="13"/>
      <c r="JG215" s="13"/>
      <c r="JH215" s="13"/>
      <c r="JI215" s="13"/>
      <c r="JJ215" s="13"/>
      <c r="JK215" s="13"/>
      <c r="JL215" s="13"/>
      <c r="JM215" s="13"/>
    </row>
    <row r="216" spans="1:273" ht="15.75" x14ac:dyDescent="0.25">
      <c r="A216" s="168" t="s">
        <v>415</v>
      </c>
      <c r="B216" s="506"/>
      <c r="C216" s="696"/>
      <c r="D216" s="697"/>
      <c r="E216" s="114"/>
      <c r="F216" s="114"/>
      <c r="G216" s="116"/>
      <c r="H216" s="236"/>
      <c r="I216" s="117"/>
      <c r="J216" s="117"/>
      <c r="K216" s="117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  <c r="ID216" s="13"/>
      <c r="IE216" s="13"/>
      <c r="IF216" s="13"/>
      <c r="IG216" s="13"/>
      <c r="IH216" s="13"/>
      <c r="II216" s="13"/>
      <c r="IJ216" s="13"/>
      <c r="IK216" s="13"/>
      <c r="IL216" s="13"/>
      <c r="IM216" s="13"/>
      <c r="IN216" s="13"/>
      <c r="IO216" s="13"/>
      <c r="IP216" s="13"/>
      <c r="IQ216" s="13"/>
      <c r="IR216" s="13"/>
      <c r="IS216" s="13"/>
      <c r="IT216" s="13"/>
      <c r="IU216" s="13"/>
      <c r="IV216" s="13"/>
      <c r="IW216" s="13"/>
      <c r="IX216" s="13"/>
      <c r="IY216" s="13"/>
      <c r="IZ216" s="13"/>
      <c r="JA216" s="13"/>
      <c r="JB216" s="13"/>
      <c r="JC216" s="13"/>
      <c r="JD216" s="13"/>
      <c r="JE216" s="13"/>
      <c r="JF216" s="13"/>
      <c r="JG216" s="13"/>
      <c r="JH216" s="13"/>
      <c r="JI216" s="13"/>
      <c r="JJ216" s="13"/>
      <c r="JK216" s="13"/>
      <c r="JL216" s="13"/>
      <c r="JM216" s="13"/>
    </row>
    <row r="217" spans="1:273" ht="15.75" x14ac:dyDescent="0.25">
      <c r="A217" s="170"/>
      <c r="B217" s="578" t="s">
        <v>196</v>
      </c>
      <c r="C217" s="579"/>
      <c r="D217" s="580"/>
      <c r="E217" s="171" t="s">
        <v>9</v>
      </c>
      <c r="F217" s="171" t="s">
        <v>9</v>
      </c>
      <c r="G217" s="171" t="s">
        <v>9</v>
      </c>
      <c r="H217" s="137">
        <f>SUM(H197:H216)</f>
        <v>0</v>
      </c>
      <c r="I217" s="233"/>
      <c r="J217" s="233"/>
      <c r="K217" s="23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  <c r="IF217" s="13"/>
      <c r="IG217" s="13"/>
      <c r="IH217" s="13"/>
      <c r="II217" s="13"/>
      <c r="IJ217" s="13"/>
      <c r="IK217" s="13"/>
      <c r="IL217" s="13"/>
      <c r="IM217" s="13"/>
      <c r="IN217" s="13"/>
      <c r="IO217" s="13"/>
      <c r="IP217" s="13"/>
      <c r="IQ217" s="13"/>
      <c r="IR217" s="13"/>
      <c r="IS217" s="13"/>
      <c r="IT217" s="13"/>
      <c r="IU217" s="13"/>
      <c r="IV217" s="13"/>
      <c r="IW217" s="13"/>
      <c r="IX217" s="13"/>
      <c r="IY217" s="13"/>
      <c r="IZ217" s="13"/>
      <c r="JA217" s="13"/>
      <c r="JB217" s="13"/>
      <c r="JC217" s="13"/>
      <c r="JD217" s="13"/>
      <c r="JE217" s="13"/>
      <c r="JF217" s="13"/>
      <c r="JG217" s="13"/>
      <c r="JH217" s="13"/>
      <c r="JI217" s="13"/>
      <c r="JJ217" s="13"/>
      <c r="JK217" s="13"/>
      <c r="JL217" s="13"/>
      <c r="JM217" s="13"/>
    </row>
    <row r="218" spans="1:273" ht="15.75" x14ac:dyDescent="0.25">
      <c r="A218" s="125"/>
      <c r="B218" s="154"/>
      <c r="C218" s="155"/>
      <c r="D218" s="155"/>
      <c r="E218" s="234"/>
      <c r="F218" s="234"/>
      <c r="G218" s="234"/>
      <c r="H218" s="172"/>
      <c r="I218" s="235"/>
      <c r="J218" s="235"/>
      <c r="K218" s="235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  <c r="IF218" s="13"/>
      <c r="IG218" s="13"/>
      <c r="IH218" s="13"/>
      <c r="II218" s="13"/>
      <c r="IJ218" s="13"/>
      <c r="IK218" s="13"/>
      <c r="IL218" s="13"/>
      <c r="IM218" s="13"/>
      <c r="IN218" s="13"/>
      <c r="IO218" s="13"/>
      <c r="IP218" s="13"/>
      <c r="IQ218" s="13"/>
      <c r="IR218" s="13"/>
      <c r="IS218" s="13"/>
      <c r="IT218" s="13"/>
      <c r="IU218" s="13"/>
      <c r="IV218" s="13"/>
      <c r="IW218" s="13"/>
      <c r="IX218" s="13"/>
      <c r="IY218" s="13"/>
      <c r="IZ218" s="13"/>
      <c r="JA218" s="13"/>
      <c r="JB218" s="13"/>
      <c r="JC218" s="13"/>
      <c r="JD218" s="13"/>
      <c r="JE218" s="13"/>
      <c r="JF218" s="13"/>
      <c r="JG218" s="13"/>
      <c r="JH218" s="13"/>
      <c r="JI218" s="13"/>
      <c r="JJ218" s="13"/>
      <c r="JK218" s="13"/>
      <c r="JL218" s="13"/>
      <c r="JM218" s="13"/>
    </row>
    <row r="219" spans="1:273" ht="15.75" x14ac:dyDescent="0.25">
      <c r="A219" s="45"/>
      <c r="B219" s="30" t="s">
        <v>198</v>
      </c>
      <c r="C219" s="566" t="s">
        <v>100</v>
      </c>
      <c r="D219" s="566"/>
      <c r="E219" s="566"/>
      <c r="F219" s="566"/>
      <c r="G219" s="566"/>
      <c r="H219" s="566"/>
      <c r="I219" s="566"/>
      <c r="J219" s="566"/>
      <c r="K219" s="566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  <c r="HP219" s="13"/>
      <c r="HQ219" s="13"/>
      <c r="HR219" s="13"/>
      <c r="HS219" s="13"/>
      <c r="HT219" s="13"/>
      <c r="HU219" s="13"/>
      <c r="HV219" s="13"/>
      <c r="HW219" s="13"/>
      <c r="HX219" s="13"/>
      <c r="HY219" s="13"/>
      <c r="HZ219" s="13"/>
      <c r="IA219" s="13"/>
      <c r="IB219" s="13"/>
      <c r="IC219" s="13"/>
      <c r="ID219" s="13"/>
      <c r="IE219" s="13"/>
      <c r="IF219" s="13"/>
      <c r="IG219" s="13"/>
      <c r="IH219" s="13"/>
      <c r="II219" s="13"/>
      <c r="IJ219" s="13"/>
      <c r="IK219" s="13"/>
      <c r="IL219" s="13"/>
      <c r="IM219" s="13"/>
      <c r="IN219" s="13"/>
      <c r="IO219" s="13"/>
      <c r="IP219" s="13"/>
      <c r="IQ219" s="13"/>
      <c r="IR219" s="13"/>
      <c r="IS219" s="13"/>
      <c r="IT219" s="13"/>
      <c r="IU219" s="13"/>
      <c r="IV219" s="13"/>
      <c r="IW219" s="13"/>
      <c r="IX219" s="13"/>
      <c r="IY219" s="13"/>
      <c r="IZ219" s="13"/>
      <c r="JA219" s="13"/>
      <c r="JB219" s="13"/>
      <c r="JC219" s="13"/>
      <c r="JD219" s="13"/>
      <c r="JE219" s="13"/>
      <c r="JF219" s="13"/>
      <c r="JG219" s="13"/>
      <c r="JH219" s="13"/>
      <c r="JI219" s="13"/>
      <c r="JJ219" s="13"/>
      <c r="JK219" s="13"/>
      <c r="JL219" s="13"/>
      <c r="JM219" s="13"/>
    </row>
    <row r="220" spans="1:273" x14ac:dyDescent="0.25"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  <c r="IA220" s="13"/>
      <c r="IB220" s="13"/>
      <c r="IC220" s="13"/>
      <c r="ID220" s="13"/>
      <c r="IE220" s="13"/>
      <c r="IF220" s="13"/>
      <c r="IG220" s="13"/>
      <c r="IH220" s="13"/>
      <c r="II220" s="13"/>
      <c r="IJ220" s="13"/>
      <c r="IK220" s="13"/>
      <c r="IL220" s="13"/>
      <c r="IM220" s="13"/>
      <c r="IN220" s="13"/>
      <c r="IO220" s="13"/>
      <c r="IP220" s="13"/>
      <c r="IQ220" s="13"/>
      <c r="IR220" s="13"/>
      <c r="IS220" s="13"/>
      <c r="IT220" s="13"/>
      <c r="IU220" s="13"/>
      <c r="IV220" s="13"/>
      <c r="IW220" s="13"/>
      <c r="IX220" s="13"/>
      <c r="IY220" s="13"/>
      <c r="IZ220" s="13"/>
      <c r="JA220" s="13"/>
      <c r="JB220" s="13"/>
      <c r="JC220" s="13"/>
      <c r="JD220" s="13"/>
      <c r="JE220" s="13"/>
      <c r="JF220" s="13"/>
      <c r="JG220" s="13"/>
      <c r="JH220" s="13"/>
      <c r="JI220" s="13"/>
      <c r="JJ220" s="13"/>
      <c r="JK220" s="13"/>
      <c r="JL220" s="13"/>
      <c r="JM220" s="13"/>
    </row>
    <row r="221" spans="1:273" ht="90" x14ac:dyDescent="0.25">
      <c r="A221" s="585" t="s">
        <v>200</v>
      </c>
      <c r="B221" s="584"/>
      <c r="C221" s="584"/>
      <c r="D221" s="584"/>
      <c r="E221" s="584"/>
      <c r="F221" s="584"/>
      <c r="G221" s="584"/>
      <c r="H221" s="458"/>
      <c r="I221" s="241" t="s">
        <v>273</v>
      </c>
      <c r="J221" s="241" t="s">
        <v>274</v>
      </c>
      <c r="K221" s="241" t="s">
        <v>278</v>
      </c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  <c r="ID221" s="13"/>
      <c r="IE221" s="13"/>
      <c r="IF221" s="13"/>
      <c r="IG221" s="13"/>
      <c r="IH221" s="13"/>
      <c r="II221" s="13"/>
      <c r="IJ221" s="13"/>
      <c r="IK221" s="13"/>
      <c r="IL221" s="13"/>
      <c r="IM221" s="13"/>
      <c r="IN221" s="13"/>
      <c r="IO221" s="13"/>
      <c r="IP221" s="13"/>
      <c r="IQ221" s="13"/>
      <c r="IR221" s="13"/>
      <c r="IS221" s="13"/>
      <c r="IT221" s="13"/>
      <c r="IU221" s="13"/>
      <c r="IV221" s="13"/>
      <c r="IW221" s="13"/>
      <c r="IX221" s="13"/>
      <c r="IY221" s="13"/>
      <c r="IZ221" s="13"/>
      <c r="JA221" s="13"/>
      <c r="JB221" s="13"/>
      <c r="JC221" s="13"/>
      <c r="JD221" s="13"/>
      <c r="JE221" s="13"/>
      <c r="JF221" s="13"/>
      <c r="JG221" s="13"/>
      <c r="JH221" s="13"/>
      <c r="JI221" s="13"/>
      <c r="JJ221" s="13"/>
      <c r="JK221" s="13"/>
      <c r="JL221" s="13"/>
      <c r="JM221" s="13"/>
    </row>
    <row r="222" spans="1:273" ht="60" x14ac:dyDescent="0.25">
      <c r="A222" s="241" t="s">
        <v>201</v>
      </c>
      <c r="B222" s="457" t="s">
        <v>238</v>
      </c>
      <c r="C222" s="584"/>
      <c r="D222" s="458"/>
      <c r="E222" s="47" t="s">
        <v>262</v>
      </c>
      <c r="F222" s="47" t="s">
        <v>263</v>
      </c>
      <c r="G222" s="47" t="s">
        <v>338</v>
      </c>
      <c r="H222" s="47" t="s">
        <v>337</v>
      </c>
      <c r="I222" s="47" t="s">
        <v>337</v>
      </c>
      <c r="J222" s="47" t="s">
        <v>337</v>
      </c>
      <c r="K222" s="47" t="s">
        <v>337</v>
      </c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  <c r="HP222" s="13"/>
      <c r="HQ222" s="13"/>
      <c r="HR222" s="13"/>
      <c r="HS222" s="13"/>
      <c r="HT222" s="13"/>
      <c r="HU222" s="13"/>
      <c r="HV222" s="13"/>
      <c r="HW222" s="13"/>
      <c r="HX222" s="13"/>
      <c r="HY222" s="13"/>
      <c r="HZ222" s="13"/>
      <c r="IA222" s="13"/>
      <c r="IB222" s="13"/>
      <c r="IC222" s="13"/>
      <c r="ID222" s="13"/>
      <c r="IE222" s="13"/>
      <c r="IF222" s="13"/>
      <c r="IG222" s="13"/>
      <c r="IH222" s="13"/>
      <c r="II222" s="13"/>
      <c r="IJ222" s="13"/>
      <c r="IK222" s="13"/>
      <c r="IL222" s="13"/>
      <c r="IM222" s="13"/>
      <c r="IN222" s="13"/>
      <c r="IO222" s="13"/>
      <c r="IP222" s="13"/>
      <c r="IQ222" s="13"/>
      <c r="IR222" s="13"/>
      <c r="IS222" s="13"/>
      <c r="IT222" s="13"/>
      <c r="IU222" s="13"/>
      <c r="IV222" s="13"/>
      <c r="IW222" s="13"/>
      <c r="IX222" s="13"/>
      <c r="IY222" s="13"/>
      <c r="IZ222" s="13"/>
      <c r="JA222" s="13"/>
      <c r="JB222" s="13"/>
      <c r="JC222" s="13"/>
      <c r="JD222" s="13"/>
      <c r="JE222" s="13"/>
      <c r="JF222" s="13"/>
      <c r="JG222" s="13"/>
      <c r="JH222" s="13"/>
      <c r="JI222" s="13"/>
      <c r="JJ222" s="13"/>
      <c r="JK222" s="13"/>
      <c r="JL222" s="13"/>
      <c r="JM222" s="13"/>
    </row>
    <row r="223" spans="1:273" x14ac:dyDescent="0.25">
      <c r="A223" s="54">
        <v>1</v>
      </c>
      <c r="B223" s="570" t="s">
        <v>1</v>
      </c>
      <c r="C223" s="598"/>
      <c r="D223" s="599"/>
      <c r="E223" s="246" t="s">
        <v>2</v>
      </c>
      <c r="F223" s="246" t="s">
        <v>124</v>
      </c>
      <c r="G223" s="246" t="s">
        <v>3</v>
      </c>
      <c r="H223" s="246" t="s">
        <v>4</v>
      </c>
      <c r="I223" s="246" t="s">
        <v>5</v>
      </c>
      <c r="J223" s="133" t="s">
        <v>6</v>
      </c>
      <c r="K223" s="133" t="s">
        <v>264</v>
      </c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  <c r="IF223" s="13"/>
      <c r="IG223" s="13"/>
      <c r="IH223" s="13"/>
      <c r="II223" s="13"/>
      <c r="IJ223" s="13"/>
      <c r="IK223" s="13"/>
      <c r="IL223" s="13"/>
      <c r="IM223" s="13"/>
      <c r="IN223" s="13"/>
      <c r="IO223" s="13"/>
      <c r="IP223" s="13"/>
      <c r="IQ223" s="13"/>
      <c r="IR223" s="13"/>
      <c r="IS223" s="13"/>
      <c r="IT223" s="13"/>
      <c r="IU223" s="13"/>
      <c r="IV223" s="13"/>
      <c r="IW223" s="13"/>
      <c r="IX223" s="13"/>
      <c r="IY223" s="13"/>
      <c r="IZ223" s="13"/>
      <c r="JA223" s="13"/>
      <c r="JB223" s="13"/>
      <c r="JC223" s="13"/>
      <c r="JD223" s="13"/>
      <c r="JE223" s="13"/>
      <c r="JF223" s="13"/>
      <c r="JG223" s="13"/>
      <c r="JH223" s="13"/>
      <c r="JI223" s="13"/>
      <c r="JJ223" s="13"/>
      <c r="JK223" s="13"/>
      <c r="JL223" s="13"/>
      <c r="JM223" s="13"/>
    </row>
    <row r="224" spans="1:273" ht="60" x14ac:dyDescent="0.25">
      <c r="A224" s="250" t="s">
        <v>347</v>
      </c>
      <c r="B224" s="690" t="s">
        <v>248</v>
      </c>
      <c r="C224" s="699"/>
      <c r="D224" s="699"/>
      <c r="E224" s="166"/>
      <c r="F224" s="166"/>
      <c r="G224" s="127"/>
      <c r="H224" s="115"/>
      <c r="I224" s="117"/>
      <c r="J224" s="117"/>
      <c r="K224" s="117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  <c r="IC224" s="13"/>
      <c r="ID224" s="13"/>
      <c r="IE224" s="13"/>
      <c r="IF224" s="13"/>
      <c r="IG224" s="13"/>
      <c r="IH224" s="13"/>
      <c r="II224" s="13"/>
      <c r="IJ224" s="13"/>
      <c r="IK224" s="13"/>
      <c r="IL224" s="13"/>
      <c r="IM224" s="13"/>
      <c r="IN224" s="13"/>
      <c r="IO224" s="13"/>
      <c r="IP224" s="13"/>
      <c r="IQ224" s="13"/>
      <c r="IR224" s="13"/>
      <c r="IS224" s="13"/>
      <c r="IT224" s="13"/>
      <c r="IU224" s="13"/>
      <c r="IV224" s="13"/>
      <c r="IW224" s="13"/>
      <c r="IX224" s="13"/>
      <c r="IY224" s="13"/>
      <c r="IZ224" s="13"/>
      <c r="JA224" s="13"/>
      <c r="JB224" s="13"/>
      <c r="JC224" s="13"/>
      <c r="JD224" s="13"/>
      <c r="JE224" s="13"/>
      <c r="JF224" s="13"/>
      <c r="JG224" s="13"/>
      <c r="JH224" s="13"/>
      <c r="JI224" s="13"/>
      <c r="JJ224" s="13"/>
      <c r="JK224" s="13"/>
      <c r="JL224" s="13"/>
      <c r="JM224" s="13"/>
    </row>
    <row r="225" spans="1:273" ht="15.75" x14ac:dyDescent="0.25">
      <c r="A225" s="250" t="s">
        <v>348</v>
      </c>
      <c r="B225" s="595"/>
      <c r="C225" s="728"/>
      <c r="D225" s="729"/>
      <c r="E225" s="114"/>
      <c r="F225" s="114"/>
      <c r="G225" s="269" t="s">
        <v>16</v>
      </c>
      <c r="H225" s="115"/>
      <c r="I225" s="117"/>
      <c r="J225" s="117"/>
      <c r="K225" s="117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  <c r="ID225" s="13"/>
      <c r="IE225" s="13"/>
      <c r="IF225" s="13"/>
      <c r="IG225" s="13"/>
      <c r="IH225" s="13"/>
      <c r="II225" s="13"/>
      <c r="IJ225" s="13"/>
      <c r="IK225" s="13"/>
      <c r="IL225" s="13"/>
      <c r="IM225" s="13"/>
      <c r="IN225" s="13"/>
      <c r="IO225" s="13"/>
      <c r="IP225" s="13"/>
      <c r="IQ225" s="13"/>
      <c r="IR225" s="13"/>
      <c r="IS225" s="13"/>
      <c r="IT225" s="13"/>
      <c r="IU225" s="13"/>
      <c r="IV225" s="13"/>
      <c r="IW225" s="13"/>
      <c r="IX225" s="13"/>
      <c r="IY225" s="13"/>
      <c r="IZ225" s="13"/>
      <c r="JA225" s="13"/>
      <c r="JB225" s="13"/>
      <c r="JC225" s="13"/>
      <c r="JD225" s="13"/>
      <c r="JE225" s="13"/>
      <c r="JF225" s="13"/>
      <c r="JG225" s="13"/>
      <c r="JH225" s="13"/>
      <c r="JI225" s="13"/>
      <c r="JJ225" s="13"/>
      <c r="JK225" s="13"/>
      <c r="JL225" s="13"/>
      <c r="JM225" s="13"/>
    </row>
    <row r="226" spans="1:273" ht="15.75" x14ac:dyDescent="0.25">
      <c r="A226" s="250" t="s">
        <v>349</v>
      </c>
      <c r="B226" s="521"/>
      <c r="C226" s="522"/>
      <c r="D226" s="704"/>
      <c r="E226" s="166"/>
      <c r="F226" s="166"/>
      <c r="G226" s="127"/>
      <c r="H226" s="115"/>
      <c r="I226" s="117"/>
      <c r="J226" s="117"/>
      <c r="K226" s="117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13"/>
      <c r="HQ226" s="13"/>
      <c r="HR226" s="13"/>
      <c r="HS226" s="13"/>
      <c r="HT226" s="13"/>
      <c r="HU226" s="13"/>
      <c r="HV226" s="13"/>
      <c r="HW226" s="13"/>
      <c r="HX226" s="13"/>
      <c r="HY226" s="13"/>
      <c r="HZ226" s="13"/>
      <c r="IA226" s="13"/>
      <c r="IB226" s="13"/>
      <c r="IC226" s="13"/>
      <c r="ID226" s="13"/>
      <c r="IE226" s="13"/>
      <c r="IF226" s="13"/>
      <c r="IG226" s="13"/>
      <c r="IH226" s="13"/>
      <c r="II226" s="13"/>
      <c r="IJ226" s="13"/>
      <c r="IK226" s="13"/>
      <c r="IL226" s="13"/>
      <c r="IM226" s="13"/>
      <c r="IN226" s="13"/>
      <c r="IO226" s="13"/>
      <c r="IP226" s="13"/>
      <c r="IQ226" s="13"/>
      <c r="IR226" s="13"/>
      <c r="IS226" s="13"/>
      <c r="IT226" s="13"/>
      <c r="IU226" s="13"/>
      <c r="IV226" s="13"/>
      <c r="IW226" s="13"/>
      <c r="IX226" s="13"/>
      <c r="IY226" s="13"/>
      <c r="IZ226" s="13"/>
      <c r="JA226" s="13"/>
      <c r="JB226" s="13"/>
      <c r="JC226" s="13"/>
      <c r="JD226" s="13"/>
      <c r="JE226" s="13"/>
      <c r="JF226" s="13"/>
      <c r="JG226" s="13"/>
      <c r="JH226" s="13"/>
      <c r="JI226" s="13"/>
      <c r="JJ226" s="13"/>
      <c r="JK226" s="13"/>
      <c r="JL226" s="13"/>
      <c r="JM226" s="13"/>
    </row>
    <row r="227" spans="1:273" ht="15.75" x14ac:dyDescent="0.25">
      <c r="A227" s="250" t="s">
        <v>350</v>
      </c>
      <c r="B227" s="521"/>
      <c r="C227" s="522"/>
      <c r="D227" s="704"/>
      <c r="E227" s="166"/>
      <c r="F227" s="166"/>
      <c r="G227" s="127"/>
      <c r="H227" s="115"/>
      <c r="I227" s="117"/>
      <c r="J227" s="117"/>
      <c r="K227" s="117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  <c r="HP227" s="13"/>
      <c r="HQ227" s="13"/>
      <c r="HR227" s="13"/>
      <c r="HS227" s="13"/>
      <c r="HT227" s="13"/>
      <c r="HU227" s="13"/>
      <c r="HV227" s="13"/>
      <c r="HW227" s="13"/>
      <c r="HX227" s="13"/>
      <c r="HY227" s="13"/>
      <c r="HZ227" s="13"/>
      <c r="IA227" s="13"/>
      <c r="IB227" s="13"/>
      <c r="IC227" s="13"/>
      <c r="ID227" s="13"/>
      <c r="IE227" s="13"/>
      <c r="IF227" s="13"/>
      <c r="IG227" s="13"/>
      <c r="IH227" s="13"/>
      <c r="II227" s="13"/>
      <c r="IJ227" s="13"/>
      <c r="IK227" s="13"/>
      <c r="IL227" s="13"/>
      <c r="IM227" s="13"/>
      <c r="IN227" s="13"/>
      <c r="IO227" s="13"/>
      <c r="IP227" s="13"/>
      <c r="IQ227" s="13"/>
      <c r="IR227" s="13"/>
      <c r="IS227" s="13"/>
      <c r="IT227" s="13"/>
      <c r="IU227" s="13"/>
      <c r="IV227" s="13"/>
      <c r="IW227" s="13"/>
      <c r="IX227" s="13"/>
      <c r="IY227" s="13"/>
      <c r="IZ227" s="13"/>
      <c r="JA227" s="13"/>
      <c r="JB227" s="13"/>
      <c r="JC227" s="13"/>
      <c r="JD227" s="13"/>
      <c r="JE227" s="13"/>
      <c r="JF227" s="13"/>
      <c r="JG227" s="13"/>
      <c r="JH227" s="13"/>
      <c r="JI227" s="13"/>
      <c r="JJ227" s="13"/>
      <c r="JK227" s="13"/>
      <c r="JL227" s="13"/>
      <c r="JM227" s="13"/>
    </row>
    <row r="228" spans="1:273" ht="15.75" x14ac:dyDescent="0.25">
      <c r="A228" s="37"/>
      <c r="B228" s="578" t="s">
        <v>196</v>
      </c>
      <c r="C228" s="579"/>
      <c r="D228" s="580"/>
      <c r="E228" s="171" t="s">
        <v>9</v>
      </c>
      <c r="F228" s="171" t="s">
        <v>9</v>
      </c>
      <c r="G228" s="171" t="s">
        <v>9</v>
      </c>
      <c r="H228" s="137">
        <f>SUM(H224:H227)</f>
        <v>0</v>
      </c>
      <c r="I228" s="233">
        <f>SUM(I224:I227)</f>
        <v>0</v>
      </c>
      <c r="J228" s="233">
        <f>SUM(J224:J227)</f>
        <v>0</v>
      </c>
      <c r="K228" s="117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  <c r="HM228" s="13"/>
      <c r="HN228" s="13"/>
      <c r="HO228" s="13"/>
      <c r="HP228" s="13"/>
      <c r="HQ228" s="13"/>
      <c r="HR228" s="13"/>
      <c r="HS228" s="13"/>
      <c r="HT228" s="13"/>
      <c r="HU228" s="13"/>
      <c r="HV228" s="13"/>
      <c r="HW228" s="13"/>
      <c r="HX228" s="13"/>
      <c r="HY228" s="13"/>
      <c r="HZ228" s="13"/>
      <c r="IA228" s="13"/>
      <c r="IB228" s="13"/>
      <c r="IC228" s="13"/>
      <c r="ID228" s="13"/>
      <c r="IE228" s="13"/>
      <c r="IF228" s="13"/>
      <c r="IG228" s="13"/>
      <c r="IH228" s="13"/>
      <c r="II228" s="13"/>
      <c r="IJ228" s="13"/>
      <c r="IK228" s="13"/>
      <c r="IL228" s="13"/>
      <c r="IM228" s="13"/>
      <c r="IN228" s="13"/>
      <c r="IO228" s="13"/>
      <c r="IP228" s="13"/>
      <c r="IQ228" s="13"/>
      <c r="IR228" s="13"/>
      <c r="IS228" s="13"/>
      <c r="IT228" s="13"/>
      <c r="IU228" s="13"/>
      <c r="IV228" s="13"/>
      <c r="IW228" s="13"/>
      <c r="IX228" s="13"/>
      <c r="IY228" s="13"/>
      <c r="IZ228" s="13"/>
      <c r="JA228" s="13"/>
      <c r="JB228" s="13"/>
      <c r="JC228" s="13"/>
      <c r="JD228" s="13"/>
      <c r="JE228" s="13"/>
      <c r="JF228" s="13"/>
      <c r="JG228" s="13"/>
      <c r="JH228" s="13"/>
      <c r="JI228" s="13"/>
      <c r="JJ228" s="13"/>
      <c r="JK228" s="13"/>
      <c r="JL228" s="13"/>
      <c r="JM228" s="13"/>
    </row>
    <row r="229" spans="1:273" x14ac:dyDescent="0.25"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  <c r="HP229" s="13"/>
      <c r="HQ229" s="13"/>
      <c r="HR229" s="13"/>
      <c r="HS229" s="13"/>
      <c r="HT229" s="13"/>
      <c r="HU229" s="13"/>
      <c r="HV229" s="13"/>
      <c r="HW229" s="13"/>
      <c r="HX229" s="13"/>
      <c r="HY229" s="13"/>
      <c r="HZ229" s="13"/>
      <c r="IA229" s="13"/>
      <c r="IB229" s="13"/>
      <c r="IC229" s="13"/>
      <c r="ID229" s="13"/>
      <c r="IE229" s="13"/>
      <c r="IF229" s="13"/>
      <c r="IG229" s="13"/>
      <c r="IH229" s="13"/>
      <c r="II229" s="13"/>
      <c r="IJ229" s="13"/>
      <c r="IK229" s="13"/>
      <c r="IL229" s="13"/>
      <c r="IM229" s="13"/>
      <c r="IN229" s="13"/>
      <c r="IO229" s="13"/>
      <c r="IP229" s="13"/>
      <c r="IQ229" s="13"/>
      <c r="IR229" s="13"/>
      <c r="IS229" s="13"/>
      <c r="IT229" s="13"/>
      <c r="IU229" s="13"/>
      <c r="IV229" s="13"/>
      <c r="IW229" s="13"/>
      <c r="IX229" s="13"/>
      <c r="IY229" s="13"/>
      <c r="IZ229" s="13"/>
      <c r="JA229" s="13"/>
      <c r="JB229" s="13"/>
      <c r="JC229" s="13"/>
      <c r="JD229" s="13"/>
      <c r="JE229" s="13"/>
      <c r="JF229" s="13"/>
      <c r="JG229" s="13"/>
      <c r="JH229" s="13"/>
      <c r="JI229" s="13"/>
      <c r="JJ229" s="13"/>
      <c r="JK229" s="13"/>
      <c r="JL229" s="13"/>
      <c r="JM229" s="13"/>
    </row>
    <row r="230" spans="1:273" ht="157.5" x14ac:dyDescent="0.25">
      <c r="A230" s="581" t="s">
        <v>265</v>
      </c>
      <c r="B230" s="564"/>
      <c r="C230" s="564"/>
      <c r="D230" s="564"/>
      <c r="E230" s="564"/>
      <c r="F230" s="564"/>
      <c r="G230" s="564"/>
      <c r="H230" s="564"/>
      <c r="I230" s="564"/>
      <c r="J230" s="564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  <c r="HJ230" s="13"/>
      <c r="HK230" s="13"/>
      <c r="HL230" s="13"/>
      <c r="HM230" s="13"/>
      <c r="HN230" s="13"/>
      <c r="HO230" s="13"/>
      <c r="HP230" s="13"/>
      <c r="HQ230" s="13"/>
      <c r="HR230" s="13"/>
      <c r="HS230" s="13"/>
      <c r="HT230" s="13"/>
      <c r="HU230" s="13"/>
      <c r="HV230" s="13"/>
      <c r="HW230" s="13"/>
      <c r="HX230" s="13"/>
      <c r="HY230" s="13"/>
      <c r="HZ230" s="13"/>
      <c r="IA230" s="13"/>
      <c r="IB230" s="13"/>
      <c r="IC230" s="13"/>
      <c r="ID230" s="13"/>
      <c r="IE230" s="13"/>
      <c r="IF230" s="13"/>
      <c r="IG230" s="13"/>
      <c r="IH230" s="13"/>
      <c r="II230" s="13"/>
      <c r="IJ230" s="13"/>
      <c r="IK230" s="13"/>
      <c r="IL230" s="13"/>
      <c r="IM230" s="13"/>
      <c r="IN230" s="13"/>
      <c r="IO230" s="13"/>
      <c r="IP230" s="13"/>
      <c r="IQ230" s="13"/>
      <c r="IR230" s="13"/>
      <c r="IS230" s="13"/>
      <c r="IT230" s="13"/>
      <c r="IU230" s="13"/>
      <c r="IV230" s="13"/>
      <c r="IW230" s="13"/>
      <c r="IX230" s="13"/>
      <c r="IY230" s="13"/>
      <c r="IZ230" s="13"/>
      <c r="JA230" s="13"/>
      <c r="JB230" s="13"/>
      <c r="JC230" s="13"/>
      <c r="JD230" s="13"/>
      <c r="JE230" s="13"/>
      <c r="JF230" s="13"/>
      <c r="JG230" s="13"/>
      <c r="JH230" s="13"/>
      <c r="JI230" s="13"/>
      <c r="JJ230" s="13"/>
      <c r="JK230" s="13"/>
      <c r="JL230" s="13"/>
      <c r="JM230" s="13"/>
    </row>
    <row r="231" spans="1:273" ht="15.75" x14ac:dyDescent="0.2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  <c r="HR231" s="13"/>
      <c r="HS231" s="13"/>
      <c r="HT231" s="13"/>
      <c r="HU231" s="13"/>
      <c r="HV231" s="13"/>
      <c r="HW231" s="13"/>
      <c r="HX231" s="13"/>
      <c r="HY231" s="13"/>
      <c r="HZ231" s="13"/>
      <c r="IA231" s="13"/>
      <c r="IB231" s="13"/>
      <c r="IC231" s="13"/>
      <c r="ID231" s="13"/>
      <c r="IE231" s="13"/>
      <c r="IF231" s="13"/>
      <c r="IG231" s="13"/>
      <c r="IH231" s="13"/>
      <c r="II231" s="13"/>
      <c r="IJ231" s="13"/>
      <c r="IK231" s="13"/>
      <c r="IL231" s="13"/>
      <c r="IM231" s="13"/>
      <c r="IN231" s="13"/>
      <c r="IO231" s="13"/>
      <c r="IP231" s="13"/>
      <c r="IQ231" s="13"/>
      <c r="IR231" s="13"/>
      <c r="IS231" s="13"/>
      <c r="IT231" s="13"/>
      <c r="IU231" s="13"/>
      <c r="IV231" s="13"/>
      <c r="IW231" s="13"/>
      <c r="IX231" s="13"/>
      <c r="IY231" s="13"/>
      <c r="IZ231" s="13"/>
      <c r="JA231" s="13"/>
      <c r="JB231" s="13"/>
      <c r="JC231" s="13"/>
      <c r="JD231" s="13"/>
      <c r="JE231" s="13"/>
      <c r="JF231" s="13"/>
      <c r="JG231" s="13"/>
      <c r="JH231" s="13"/>
      <c r="JI231" s="13"/>
      <c r="JJ231" s="13"/>
      <c r="JK231" s="13"/>
      <c r="JL231" s="13"/>
      <c r="JM231" s="13"/>
    </row>
    <row r="232" spans="1:273" ht="15.75" x14ac:dyDescent="0.25">
      <c r="A232" s="45"/>
      <c r="B232" s="30" t="s">
        <v>198</v>
      </c>
      <c r="C232" s="582" t="s">
        <v>103</v>
      </c>
      <c r="D232" s="583"/>
      <c r="E232" s="583"/>
      <c r="F232" s="583"/>
      <c r="G232" s="583"/>
      <c r="H232" s="583"/>
      <c r="I232" s="583"/>
      <c r="J232" s="58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  <c r="IC232" s="13"/>
      <c r="ID232" s="13"/>
      <c r="IE232" s="13"/>
      <c r="IF232" s="13"/>
      <c r="IG232" s="13"/>
      <c r="IH232" s="13"/>
      <c r="II232" s="13"/>
      <c r="IJ232" s="13"/>
      <c r="IK232" s="13"/>
      <c r="IL232" s="13"/>
      <c r="IM232" s="13"/>
      <c r="IN232" s="13"/>
      <c r="IO232" s="13"/>
      <c r="IP232" s="13"/>
      <c r="IQ232" s="13"/>
      <c r="IR232" s="13"/>
      <c r="IS232" s="13"/>
      <c r="IT232" s="13"/>
      <c r="IU232" s="13"/>
      <c r="IV232" s="13"/>
      <c r="IW232" s="13"/>
      <c r="IX232" s="13"/>
      <c r="IY232" s="13"/>
      <c r="IZ232" s="13"/>
      <c r="JA232" s="13"/>
      <c r="JB232" s="13"/>
      <c r="JC232" s="13"/>
      <c r="JD232" s="13"/>
      <c r="JE232" s="13"/>
      <c r="JF232" s="13"/>
      <c r="JG232" s="13"/>
      <c r="JH232" s="13"/>
      <c r="JI232" s="13"/>
      <c r="JJ232" s="13"/>
      <c r="JK232" s="13"/>
      <c r="JL232" s="13"/>
      <c r="JM232" s="13"/>
    </row>
    <row r="233" spans="1:273" x14ac:dyDescent="0.25"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  <c r="IC233" s="13"/>
      <c r="ID233" s="13"/>
      <c r="IE233" s="13"/>
      <c r="IF233" s="13"/>
      <c r="IG233" s="13"/>
      <c r="IH233" s="13"/>
      <c r="II233" s="13"/>
      <c r="IJ233" s="13"/>
      <c r="IK233" s="13"/>
      <c r="IL233" s="13"/>
      <c r="IM233" s="13"/>
      <c r="IN233" s="13"/>
      <c r="IO233" s="13"/>
      <c r="IP233" s="13"/>
      <c r="IQ233" s="13"/>
      <c r="IR233" s="13"/>
      <c r="IS233" s="13"/>
      <c r="IT233" s="13"/>
      <c r="IU233" s="13"/>
      <c r="IV233" s="13"/>
      <c r="IW233" s="13"/>
      <c r="IX233" s="13"/>
      <c r="IY233" s="13"/>
      <c r="IZ233" s="13"/>
      <c r="JA233" s="13"/>
      <c r="JB233" s="13"/>
      <c r="JC233" s="13"/>
      <c r="JD233" s="13"/>
      <c r="JE233" s="13"/>
      <c r="JF233" s="13"/>
      <c r="JG233" s="13"/>
      <c r="JH233" s="13"/>
      <c r="JI233" s="13"/>
      <c r="JJ233" s="13"/>
      <c r="JK233" s="13"/>
      <c r="JL233" s="13"/>
      <c r="JM233" s="13"/>
    </row>
    <row r="234" spans="1:273" ht="90" x14ac:dyDescent="0.25">
      <c r="A234" s="585" t="s">
        <v>200</v>
      </c>
      <c r="B234" s="584"/>
      <c r="C234" s="584"/>
      <c r="D234" s="584"/>
      <c r="E234" s="584"/>
      <c r="F234" s="584"/>
      <c r="G234" s="584"/>
      <c r="H234" s="458"/>
      <c r="I234" s="241" t="s">
        <v>273</v>
      </c>
      <c r="J234" s="241" t="s">
        <v>274</v>
      </c>
      <c r="K234" s="241" t="s">
        <v>278</v>
      </c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  <c r="IC234" s="13"/>
      <c r="ID234" s="13"/>
      <c r="IE234" s="13"/>
      <c r="IF234" s="13"/>
      <c r="IG234" s="13"/>
      <c r="IH234" s="13"/>
      <c r="II234" s="13"/>
      <c r="IJ234" s="13"/>
      <c r="IK234" s="13"/>
      <c r="IL234" s="13"/>
      <c r="IM234" s="13"/>
      <c r="IN234" s="13"/>
      <c r="IO234" s="13"/>
      <c r="IP234" s="13"/>
      <c r="IQ234" s="13"/>
      <c r="IR234" s="13"/>
      <c r="IS234" s="13"/>
      <c r="IT234" s="13"/>
      <c r="IU234" s="13"/>
      <c r="IV234" s="13"/>
      <c r="IW234" s="13"/>
      <c r="IX234" s="13"/>
      <c r="IY234" s="13"/>
      <c r="IZ234" s="13"/>
      <c r="JA234" s="13"/>
      <c r="JB234" s="13"/>
      <c r="JC234" s="13"/>
      <c r="JD234" s="13"/>
      <c r="JE234" s="13"/>
      <c r="JF234" s="13"/>
      <c r="JG234" s="13"/>
      <c r="JH234" s="13"/>
      <c r="JI234" s="13"/>
      <c r="JJ234" s="13"/>
      <c r="JK234" s="13"/>
      <c r="JL234" s="13"/>
      <c r="JM234" s="13"/>
    </row>
    <row r="235" spans="1:273" ht="60" x14ac:dyDescent="0.25">
      <c r="A235" s="241" t="s">
        <v>201</v>
      </c>
      <c r="B235" s="457" t="s">
        <v>238</v>
      </c>
      <c r="C235" s="584"/>
      <c r="D235" s="584"/>
      <c r="E235" s="458"/>
      <c r="F235" s="47" t="s">
        <v>266</v>
      </c>
      <c r="G235" s="47" t="s">
        <v>338</v>
      </c>
      <c r="H235" s="47" t="s">
        <v>267</v>
      </c>
      <c r="I235" s="47" t="s">
        <v>267</v>
      </c>
      <c r="J235" s="47" t="s">
        <v>267</v>
      </c>
      <c r="K235" s="47" t="s">
        <v>267</v>
      </c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  <c r="HX235" s="13"/>
      <c r="HY235" s="13"/>
      <c r="HZ235" s="13"/>
      <c r="IA235" s="13"/>
      <c r="IB235" s="13"/>
      <c r="IC235" s="13"/>
      <c r="ID235" s="13"/>
      <c r="IE235" s="13"/>
      <c r="IF235" s="13"/>
      <c r="IG235" s="13"/>
      <c r="IH235" s="13"/>
      <c r="II235" s="13"/>
      <c r="IJ235" s="13"/>
      <c r="IK235" s="13"/>
      <c r="IL235" s="13"/>
      <c r="IM235" s="13"/>
      <c r="IN235" s="13"/>
      <c r="IO235" s="13"/>
      <c r="IP235" s="13"/>
      <c r="IQ235" s="13"/>
      <c r="IR235" s="13"/>
      <c r="IS235" s="13"/>
      <c r="IT235" s="13"/>
      <c r="IU235" s="13"/>
      <c r="IV235" s="13"/>
      <c r="IW235" s="13"/>
      <c r="IX235" s="13"/>
      <c r="IY235" s="13"/>
      <c r="IZ235" s="13"/>
      <c r="JA235" s="13"/>
      <c r="JB235" s="13"/>
      <c r="JC235" s="13"/>
      <c r="JD235" s="13"/>
      <c r="JE235" s="13"/>
      <c r="JF235" s="13"/>
      <c r="JG235" s="13"/>
      <c r="JH235" s="13"/>
      <c r="JI235" s="13"/>
      <c r="JJ235" s="13"/>
      <c r="JK235" s="13"/>
      <c r="JL235" s="13"/>
      <c r="JM235" s="13"/>
    </row>
    <row r="236" spans="1:273" x14ac:dyDescent="0.25">
      <c r="A236" s="54">
        <v>1</v>
      </c>
      <c r="B236" s="570">
        <v>2</v>
      </c>
      <c r="C236" s="572"/>
      <c r="D236" s="572"/>
      <c r="E236" s="571"/>
      <c r="F236" s="246" t="s">
        <v>2</v>
      </c>
      <c r="G236" s="246" t="s">
        <v>124</v>
      </c>
      <c r="H236" s="246" t="s">
        <v>3</v>
      </c>
      <c r="I236" s="54">
        <v>6</v>
      </c>
      <c r="J236" s="54">
        <v>7</v>
      </c>
      <c r="K236" s="54">
        <v>8</v>
      </c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  <c r="HH236" s="13"/>
      <c r="HI236" s="13"/>
      <c r="HJ236" s="13"/>
      <c r="HK236" s="13"/>
      <c r="HL236" s="13"/>
      <c r="HM236" s="13"/>
      <c r="HN236" s="13"/>
      <c r="HO236" s="13"/>
      <c r="HP236" s="13"/>
      <c r="HQ236" s="13"/>
      <c r="HR236" s="13"/>
      <c r="HS236" s="13"/>
      <c r="HT236" s="13"/>
      <c r="HU236" s="13"/>
      <c r="HV236" s="13"/>
      <c r="HW236" s="13"/>
      <c r="HX236" s="13"/>
      <c r="HY236" s="13"/>
      <c r="HZ236" s="13"/>
      <c r="IA236" s="13"/>
      <c r="IB236" s="13"/>
      <c r="IC236" s="13"/>
      <c r="ID236" s="13"/>
      <c r="IE236" s="13"/>
      <c r="IF236" s="13"/>
      <c r="IG236" s="13"/>
      <c r="IH236" s="13"/>
      <c r="II236" s="13"/>
      <c r="IJ236" s="13"/>
      <c r="IK236" s="13"/>
      <c r="IL236" s="13"/>
      <c r="IM236" s="13"/>
      <c r="IN236" s="13"/>
      <c r="IO236" s="13"/>
      <c r="IP236" s="13"/>
      <c r="IQ236" s="13"/>
      <c r="IR236" s="13"/>
      <c r="IS236" s="13"/>
      <c r="IT236" s="13"/>
      <c r="IU236" s="13"/>
      <c r="IV236" s="13"/>
      <c r="IW236" s="13"/>
      <c r="IX236" s="13"/>
      <c r="IY236" s="13"/>
      <c r="IZ236" s="13"/>
      <c r="JA236" s="13"/>
      <c r="JB236" s="13"/>
      <c r="JC236" s="13"/>
      <c r="JD236" s="13"/>
      <c r="JE236" s="13"/>
      <c r="JF236" s="13"/>
      <c r="JG236" s="13"/>
      <c r="JH236" s="13"/>
      <c r="JI236" s="13"/>
      <c r="JJ236" s="13"/>
      <c r="JK236" s="13"/>
      <c r="JL236" s="13"/>
      <c r="JM236" s="13"/>
    </row>
    <row r="237" spans="1:273" ht="63" x14ac:dyDescent="0.25">
      <c r="A237" s="168" t="s">
        <v>347</v>
      </c>
      <c r="B237" s="672" t="s">
        <v>248</v>
      </c>
      <c r="C237" s="735"/>
      <c r="D237" s="735"/>
      <c r="E237" s="736"/>
      <c r="F237" s="114"/>
      <c r="G237" s="116" t="s">
        <v>368</v>
      </c>
      <c r="H237" s="229"/>
      <c r="I237" s="117"/>
      <c r="J237" s="117"/>
      <c r="K237" s="117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  <c r="IC237" s="13"/>
      <c r="ID237" s="13"/>
      <c r="IE237" s="13"/>
      <c r="IF237" s="13"/>
      <c r="IG237" s="13"/>
      <c r="IH237" s="13"/>
      <c r="II237" s="13"/>
      <c r="IJ237" s="13"/>
      <c r="IK237" s="13"/>
      <c r="IL237" s="13"/>
      <c r="IM237" s="13"/>
      <c r="IN237" s="13"/>
      <c r="IO237" s="13"/>
      <c r="IP237" s="13"/>
      <c r="IQ237" s="13"/>
      <c r="IR237" s="13"/>
      <c r="IS237" s="13"/>
      <c r="IT237" s="13"/>
      <c r="IU237" s="13"/>
      <c r="IV237" s="13"/>
      <c r="IW237" s="13"/>
      <c r="IX237" s="13"/>
      <c r="IY237" s="13"/>
      <c r="IZ237" s="13"/>
      <c r="JA237" s="13"/>
      <c r="JB237" s="13"/>
      <c r="JC237" s="13"/>
      <c r="JD237" s="13"/>
      <c r="JE237" s="13"/>
      <c r="JF237" s="13"/>
      <c r="JG237" s="13"/>
      <c r="JH237" s="13"/>
      <c r="JI237" s="13"/>
      <c r="JJ237" s="13"/>
      <c r="JK237" s="13"/>
      <c r="JL237" s="13"/>
      <c r="JM237" s="13"/>
    </row>
    <row r="238" spans="1:273" ht="15.75" x14ac:dyDescent="0.25">
      <c r="A238" s="168" t="s">
        <v>348</v>
      </c>
      <c r="B238" s="592"/>
      <c r="C238" s="726"/>
      <c r="D238" s="726"/>
      <c r="E238" s="727"/>
      <c r="F238" s="291"/>
      <c r="G238" s="313" t="s">
        <v>16</v>
      </c>
      <c r="H238" s="115"/>
      <c r="I238" s="117"/>
      <c r="J238" s="117"/>
      <c r="K238" s="29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  <c r="HH238" s="13"/>
      <c r="HI238" s="13"/>
      <c r="HJ238" s="13"/>
      <c r="HK238" s="13"/>
      <c r="HL238" s="13"/>
      <c r="HM238" s="13"/>
      <c r="HN238" s="13"/>
      <c r="HO238" s="13"/>
      <c r="HP238" s="13"/>
      <c r="HQ238" s="13"/>
      <c r="HR238" s="13"/>
      <c r="HS238" s="13"/>
      <c r="HT238" s="13"/>
      <c r="HU238" s="13"/>
      <c r="HV238" s="13"/>
      <c r="HW238" s="13"/>
      <c r="HX238" s="13"/>
      <c r="HY238" s="13"/>
      <c r="HZ238" s="13"/>
      <c r="IA238" s="13"/>
      <c r="IB238" s="13"/>
      <c r="IC238" s="13"/>
      <c r="ID238" s="13"/>
      <c r="IE238" s="13"/>
      <c r="IF238" s="13"/>
      <c r="IG238" s="13"/>
      <c r="IH238" s="13"/>
      <c r="II238" s="13"/>
      <c r="IJ238" s="13"/>
      <c r="IK238" s="13"/>
      <c r="IL238" s="13"/>
      <c r="IM238" s="13"/>
      <c r="IN238" s="13"/>
      <c r="IO238" s="13"/>
      <c r="IP238" s="13"/>
      <c r="IQ238" s="13"/>
      <c r="IR238" s="13"/>
      <c r="IS238" s="13"/>
      <c r="IT238" s="13"/>
      <c r="IU238" s="13"/>
      <c r="IV238" s="13"/>
      <c r="IW238" s="13"/>
      <c r="IX238" s="13"/>
      <c r="IY238" s="13"/>
      <c r="IZ238" s="13"/>
      <c r="JA238" s="13"/>
      <c r="JB238" s="13"/>
      <c r="JC238" s="13"/>
      <c r="JD238" s="13"/>
      <c r="JE238" s="13"/>
      <c r="JF238" s="13"/>
      <c r="JG238" s="13"/>
      <c r="JH238" s="13"/>
      <c r="JI238" s="13"/>
      <c r="JJ238" s="13"/>
      <c r="JK238" s="13"/>
      <c r="JL238" s="13"/>
      <c r="JM238" s="13"/>
    </row>
    <row r="239" spans="1:273" ht="15.75" x14ac:dyDescent="0.25">
      <c r="A239" s="168" t="s">
        <v>349</v>
      </c>
      <c r="B239" s="506"/>
      <c r="C239" s="696"/>
      <c r="D239" s="696"/>
      <c r="E239" s="697"/>
      <c r="F239" s="114"/>
      <c r="G239" s="116"/>
      <c r="H239" s="115"/>
      <c r="I239" s="117"/>
      <c r="J239" s="117"/>
      <c r="K239" s="117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  <c r="HX239" s="13"/>
      <c r="HY239" s="13"/>
      <c r="HZ239" s="13"/>
      <c r="IA239" s="13"/>
      <c r="IB239" s="13"/>
      <c r="IC239" s="13"/>
      <c r="ID239" s="13"/>
      <c r="IE239" s="13"/>
      <c r="IF239" s="13"/>
      <c r="IG239" s="13"/>
      <c r="IH239" s="13"/>
      <c r="II239" s="13"/>
      <c r="IJ239" s="13"/>
      <c r="IK239" s="13"/>
      <c r="IL239" s="13"/>
      <c r="IM239" s="13"/>
      <c r="IN239" s="13"/>
      <c r="IO239" s="13"/>
      <c r="IP239" s="13"/>
      <c r="IQ239" s="13"/>
      <c r="IR239" s="13"/>
      <c r="IS239" s="13"/>
      <c r="IT239" s="13"/>
      <c r="IU239" s="13"/>
      <c r="IV239" s="13"/>
      <c r="IW239" s="13"/>
      <c r="IX239" s="13"/>
      <c r="IY239" s="13"/>
      <c r="IZ239" s="13"/>
      <c r="JA239" s="13"/>
      <c r="JB239" s="13"/>
      <c r="JC239" s="13"/>
      <c r="JD239" s="13"/>
      <c r="JE239" s="13"/>
      <c r="JF239" s="13"/>
      <c r="JG239" s="13"/>
      <c r="JH239" s="13"/>
      <c r="JI239" s="13"/>
      <c r="JJ239" s="13"/>
      <c r="JK239" s="13"/>
      <c r="JL239" s="13"/>
      <c r="JM239" s="13"/>
    </row>
    <row r="240" spans="1:273" ht="15.75" x14ac:dyDescent="0.25">
      <c r="A240" s="168" t="s">
        <v>350</v>
      </c>
      <c r="B240" s="506"/>
      <c r="C240" s="696"/>
      <c r="D240" s="696"/>
      <c r="E240" s="697"/>
      <c r="F240" s="114"/>
      <c r="G240" s="116"/>
      <c r="H240" s="115"/>
      <c r="I240" s="117"/>
      <c r="J240" s="117"/>
      <c r="K240" s="117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  <c r="HH240" s="13"/>
      <c r="HI240" s="13"/>
      <c r="HJ240" s="13"/>
      <c r="HK240" s="13"/>
      <c r="HL240" s="13"/>
      <c r="HM240" s="13"/>
      <c r="HN240" s="13"/>
      <c r="HO240" s="13"/>
      <c r="HP240" s="13"/>
      <c r="HQ240" s="13"/>
      <c r="HR240" s="13"/>
      <c r="HS240" s="13"/>
      <c r="HT240" s="13"/>
      <c r="HU240" s="13"/>
      <c r="HV240" s="13"/>
      <c r="HW240" s="13"/>
      <c r="HX240" s="13"/>
      <c r="HY240" s="13"/>
      <c r="HZ240" s="13"/>
      <c r="IA240" s="13"/>
      <c r="IB240" s="13"/>
      <c r="IC240" s="13"/>
      <c r="ID240" s="13"/>
      <c r="IE240" s="13"/>
      <c r="IF240" s="13"/>
      <c r="IG240" s="13"/>
      <c r="IH240" s="13"/>
      <c r="II240" s="13"/>
      <c r="IJ240" s="13"/>
      <c r="IK240" s="13"/>
      <c r="IL240" s="13"/>
      <c r="IM240" s="13"/>
      <c r="IN240" s="13"/>
      <c r="IO240" s="13"/>
      <c r="IP240" s="13"/>
      <c r="IQ240" s="13"/>
      <c r="IR240" s="13"/>
      <c r="IS240" s="13"/>
      <c r="IT240" s="13"/>
      <c r="IU240" s="13"/>
      <c r="IV240" s="13"/>
      <c r="IW240" s="13"/>
      <c r="IX240" s="13"/>
      <c r="IY240" s="13"/>
      <c r="IZ240" s="13"/>
      <c r="JA240" s="13"/>
      <c r="JB240" s="13"/>
      <c r="JC240" s="13"/>
      <c r="JD240" s="13"/>
      <c r="JE240" s="13"/>
      <c r="JF240" s="13"/>
      <c r="JG240" s="13"/>
      <c r="JH240" s="13"/>
      <c r="JI240" s="13"/>
      <c r="JJ240" s="13"/>
      <c r="JK240" s="13"/>
      <c r="JL240" s="13"/>
      <c r="JM240" s="13"/>
    </row>
    <row r="241" spans="1:273" ht="15.75" x14ac:dyDescent="0.25">
      <c r="A241" s="168" t="s">
        <v>351</v>
      </c>
      <c r="B241" s="506"/>
      <c r="C241" s="705"/>
      <c r="D241" s="705"/>
      <c r="E241" s="706"/>
      <c r="F241" s="114"/>
      <c r="G241" s="116"/>
      <c r="H241" s="236"/>
      <c r="I241" s="117"/>
      <c r="J241" s="117"/>
      <c r="K241" s="117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13"/>
      <c r="GW241" s="13"/>
      <c r="GX241" s="13"/>
      <c r="GY241" s="13"/>
      <c r="GZ241" s="13"/>
      <c r="HA241" s="13"/>
      <c r="HB241" s="13"/>
      <c r="HC241" s="13"/>
      <c r="HD241" s="13"/>
      <c r="HE241" s="13"/>
      <c r="HF241" s="13"/>
      <c r="HG241" s="13"/>
      <c r="HH241" s="13"/>
      <c r="HI241" s="13"/>
      <c r="HJ241" s="13"/>
      <c r="HK241" s="13"/>
      <c r="HL241" s="13"/>
      <c r="HM241" s="13"/>
      <c r="HN241" s="13"/>
      <c r="HO241" s="13"/>
      <c r="HP241" s="13"/>
      <c r="HQ241" s="13"/>
      <c r="HR241" s="13"/>
      <c r="HS241" s="13"/>
      <c r="HT241" s="13"/>
      <c r="HU241" s="13"/>
      <c r="HV241" s="13"/>
      <c r="HW241" s="13"/>
      <c r="HX241" s="13"/>
      <c r="HY241" s="13"/>
      <c r="HZ241" s="13"/>
      <c r="IA241" s="13"/>
      <c r="IB241" s="13"/>
      <c r="IC241" s="13"/>
      <c r="ID241" s="13"/>
      <c r="IE241" s="13"/>
      <c r="IF241" s="13"/>
      <c r="IG241" s="13"/>
      <c r="IH241" s="13"/>
      <c r="II241" s="13"/>
      <c r="IJ241" s="13"/>
      <c r="IK241" s="13"/>
      <c r="IL241" s="13"/>
      <c r="IM241" s="13"/>
      <c r="IN241" s="13"/>
      <c r="IO241" s="13"/>
      <c r="IP241" s="13"/>
      <c r="IQ241" s="13"/>
      <c r="IR241" s="13"/>
      <c r="IS241" s="13"/>
      <c r="IT241" s="13"/>
      <c r="IU241" s="13"/>
      <c r="IV241" s="13"/>
      <c r="IW241" s="13"/>
      <c r="IX241" s="13"/>
      <c r="IY241" s="13"/>
      <c r="IZ241" s="13"/>
      <c r="JA241" s="13"/>
      <c r="JB241" s="13"/>
      <c r="JC241" s="13"/>
      <c r="JD241" s="13"/>
      <c r="JE241" s="13"/>
      <c r="JF241" s="13"/>
      <c r="JG241" s="13"/>
      <c r="JH241" s="13"/>
      <c r="JI241" s="13"/>
      <c r="JJ241" s="13"/>
      <c r="JK241" s="13"/>
      <c r="JL241" s="13"/>
      <c r="JM241" s="13"/>
    </row>
    <row r="242" spans="1:273" ht="15.75" x14ac:dyDescent="0.25">
      <c r="A242" s="168" t="s">
        <v>352</v>
      </c>
      <c r="B242" s="506"/>
      <c r="C242" s="705"/>
      <c r="D242" s="705"/>
      <c r="E242" s="706"/>
      <c r="F242" s="114"/>
      <c r="G242" s="116"/>
      <c r="H242" s="236"/>
      <c r="I242" s="117"/>
      <c r="J242" s="117"/>
      <c r="K242" s="117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  <c r="HF242" s="13"/>
      <c r="HG242" s="13"/>
      <c r="HH242" s="13"/>
      <c r="HI242" s="13"/>
      <c r="HJ242" s="13"/>
      <c r="HK242" s="13"/>
      <c r="HL242" s="13"/>
      <c r="HM242" s="13"/>
      <c r="HN242" s="13"/>
      <c r="HO242" s="13"/>
      <c r="HP242" s="13"/>
      <c r="HQ242" s="13"/>
      <c r="HR242" s="13"/>
      <c r="HS242" s="13"/>
      <c r="HT242" s="13"/>
      <c r="HU242" s="13"/>
      <c r="HV242" s="13"/>
      <c r="HW242" s="13"/>
      <c r="HX242" s="13"/>
      <c r="HY242" s="13"/>
      <c r="HZ242" s="13"/>
      <c r="IA242" s="13"/>
      <c r="IB242" s="13"/>
      <c r="IC242" s="13"/>
      <c r="ID242" s="13"/>
      <c r="IE242" s="13"/>
      <c r="IF242" s="13"/>
      <c r="IG242" s="13"/>
      <c r="IH242" s="13"/>
      <c r="II242" s="13"/>
      <c r="IJ242" s="13"/>
      <c r="IK242" s="13"/>
      <c r="IL242" s="13"/>
      <c r="IM242" s="13"/>
      <c r="IN242" s="13"/>
      <c r="IO242" s="13"/>
      <c r="IP242" s="13"/>
      <c r="IQ242" s="13"/>
      <c r="IR242" s="13"/>
      <c r="IS242" s="13"/>
      <c r="IT242" s="13"/>
      <c r="IU242" s="13"/>
      <c r="IV242" s="13"/>
      <c r="IW242" s="13"/>
      <c r="IX242" s="13"/>
      <c r="IY242" s="13"/>
      <c r="IZ242" s="13"/>
      <c r="JA242" s="13"/>
      <c r="JB242" s="13"/>
      <c r="JC242" s="13"/>
      <c r="JD242" s="13"/>
      <c r="JE242" s="13"/>
      <c r="JF242" s="13"/>
      <c r="JG242" s="13"/>
      <c r="JH242" s="13"/>
      <c r="JI242" s="13"/>
      <c r="JJ242" s="13"/>
      <c r="JK242" s="13"/>
      <c r="JL242" s="13"/>
      <c r="JM242" s="13"/>
    </row>
    <row r="243" spans="1:273" ht="15.75" x14ac:dyDescent="0.25">
      <c r="A243" s="168" t="s">
        <v>353</v>
      </c>
      <c r="B243" s="506"/>
      <c r="C243" s="705"/>
      <c r="D243" s="705"/>
      <c r="E243" s="706"/>
      <c r="F243" s="114"/>
      <c r="G243" s="116"/>
      <c r="H243" s="236"/>
      <c r="I243" s="117"/>
      <c r="J243" s="117"/>
      <c r="K243" s="117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  <c r="HA243" s="13"/>
      <c r="HB243" s="13"/>
      <c r="HC243" s="13"/>
      <c r="HD243" s="13"/>
      <c r="HE243" s="13"/>
      <c r="HF243" s="13"/>
      <c r="HG243" s="13"/>
      <c r="HH243" s="13"/>
      <c r="HI243" s="13"/>
      <c r="HJ243" s="13"/>
      <c r="HK243" s="13"/>
      <c r="HL243" s="13"/>
      <c r="HM243" s="13"/>
      <c r="HN243" s="13"/>
      <c r="HO243" s="13"/>
      <c r="HP243" s="13"/>
      <c r="HQ243" s="13"/>
      <c r="HR243" s="13"/>
      <c r="HS243" s="13"/>
      <c r="HT243" s="13"/>
      <c r="HU243" s="13"/>
      <c r="HV243" s="13"/>
      <c r="HW243" s="13"/>
      <c r="HX243" s="13"/>
      <c r="HY243" s="13"/>
      <c r="HZ243" s="13"/>
      <c r="IA243" s="13"/>
      <c r="IB243" s="13"/>
      <c r="IC243" s="13"/>
      <c r="ID243" s="13"/>
      <c r="IE243" s="13"/>
      <c r="IF243" s="13"/>
      <c r="IG243" s="13"/>
      <c r="IH243" s="13"/>
      <c r="II243" s="13"/>
      <c r="IJ243" s="13"/>
      <c r="IK243" s="13"/>
      <c r="IL243" s="13"/>
      <c r="IM243" s="13"/>
      <c r="IN243" s="13"/>
      <c r="IO243" s="13"/>
      <c r="IP243" s="13"/>
      <c r="IQ243" s="13"/>
      <c r="IR243" s="13"/>
      <c r="IS243" s="13"/>
      <c r="IT243" s="13"/>
      <c r="IU243" s="13"/>
      <c r="IV243" s="13"/>
      <c r="IW243" s="13"/>
      <c r="IX243" s="13"/>
      <c r="IY243" s="13"/>
      <c r="IZ243" s="13"/>
      <c r="JA243" s="13"/>
      <c r="JB243" s="13"/>
      <c r="JC243" s="13"/>
      <c r="JD243" s="13"/>
      <c r="JE243" s="13"/>
      <c r="JF243" s="13"/>
      <c r="JG243" s="13"/>
      <c r="JH243" s="13"/>
      <c r="JI243" s="13"/>
      <c r="JJ243" s="13"/>
      <c r="JK243" s="13"/>
      <c r="JL243" s="13"/>
      <c r="JM243" s="13"/>
    </row>
    <row r="244" spans="1:273" ht="15.75" x14ac:dyDescent="0.25">
      <c r="A244" s="168" t="s">
        <v>354</v>
      </c>
      <c r="B244" s="506"/>
      <c r="C244" s="705"/>
      <c r="D244" s="705"/>
      <c r="E244" s="706"/>
      <c r="F244" s="114"/>
      <c r="G244" s="116"/>
      <c r="H244" s="236"/>
      <c r="I244" s="117"/>
      <c r="J244" s="117"/>
      <c r="K244" s="117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  <c r="HF244" s="13"/>
      <c r="HG244" s="13"/>
      <c r="HH244" s="13"/>
      <c r="HI244" s="13"/>
      <c r="HJ244" s="13"/>
      <c r="HK244" s="13"/>
      <c r="HL244" s="13"/>
      <c r="HM244" s="13"/>
      <c r="HN244" s="13"/>
      <c r="HO244" s="13"/>
      <c r="HP244" s="13"/>
      <c r="HQ244" s="13"/>
      <c r="HR244" s="13"/>
      <c r="HS244" s="13"/>
      <c r="HT244" s="13"/>
      <c r="HU244" s="13"/>
      <c r="HV244" s="13"/>
      <c r="HW244" s="13"/>
      <c r="HX244" s="13"/>
      <c r="HY244" s="13"/>
      <c r="HZ244" s="13"/>
      <c r="IA244" s="13"/>
      <c r="IB244" s="13"/>
      <c r="IC244" s="13"/>
      <c r="ID244" s="13"/>
      <c r="IE244" s="13"/>
      <c r="IF244" s="13"/>
      <c r="IG244" s="13"/>
      <c r="IH244" s="13"/>
      <c r="II244" s="13"/>
      <c r="IJ244" s="13"/>
      <c r="IK244" s="13"/>
      <c r="IL244" s="13"/>
      <c r="IM244" s="13"/>
      <c r="IN244" s="13"/>
      <c r="IO244" s="13"/>
      <c r="IP244" s="13"/>
      <c r="IQ244" s="13"/>
      <c r="IR244" s="13"/>
      <c r="IS244" s="13"/>
      <c r="IT244" s="13"/>
      <c r="IU244" s="13"/>
      <c r="IV244" s="13"/>
      <c r="IW244" s="13"/>
      <c r="IX244" s="13"/>
      <c r="IY244" s="13"/>
      <c r="IZ244" s="13"/>
      <c r="JA244" s="13"/>
      <c r="JB244" s="13"/>
      <c r="JC244" s="13"/>
      <c r="JD244" s="13"/>
      <c r="JE244" s="13"/>
      <c r="JF244" s="13"/>
      <c r="JG244" s="13"/>
      <c r="JH244" s="13"/>
      <c r="JI244" s="13"/>
      <c r="JJ244" s="13"/>
      <c r="JK244" s="13"/>
      <c r="JL244" s="13"/>
      <c r="JM244" s="13"/>
    </row>
    <row r="245" spans="1:273" ht="15.75" x14ac:dyDescent="0.25">
      <c r="A245" s="168" t="s">
        <v>355</v>
      </c>
      <c r="B245" s="506"/>
      <c r="C245" s="705"/>
      <c r="D245" s="705"/>
      <c r="E245" s="706"/>
      <c r="F245" s="114"/>
      <c r="G245" s="116"/>
      <c r="H245" s="236"/>
      <c r="I245" s="117"/>
      <c r="J245" s="117"/>
      <c r="K245" s="117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  <c r="GN245" s="13"/>
      <c r="GO245" s="13"/>
      <c r="GP245" s="13"/>
      <c r="GQ245" s="13"/>
      <c r="GR245" s="13"/>
      <c r="GS245" s="13"/>
      <c r="GT245" s="13"/>
      <c r="GU245" s="13"/>
      <c r="GV245" s="13"/>
      <c r="GW245" s="13"/>
      <c r="GX245" s="13"/>
      <c r="GY245" s="13"/>
      <c r="GZ245" s="13"/>
      <c r="HA245" s="13"/>
      <c r="HB245" s="13"/>
      <c r="HC245" s="13"/>
      <c r="HD245" s="13"/>
      <c r="HE245" s="13"/>
      <c r="HF245" s="13"/>
      <c r="HG245" s="13"/>
      <c r="HH245" s="13"/>
      <c r="HI245" s="13"/>
      <c r="HJ245" s="13"/>
      <c r="HK245" s="13"/>
      <c r="HL245" s="13"/>
      <c r="HM245" s="13"/>
      <c r="HN245" s="13"/>
      <c r="HO245" s="13"/>
      <c r="HP245" s="13"/>
      <c r="HQ245" s="13"/>
      <c r="HR245" s="13"/>
      <c r="HS245" s="13"/>
      <c r="HT245" s="13"/>
      <c r="HU245" s="13"/>
      <c r="HV245" s="13"/>
      <c r="HW245" s="13"/>
      <c r="HX245" s="13"/>
      <c r="HY245" s="13"/>
      <c r="HZ245" s="13"/>
      <c r="IA245" s="13"/>
      <c r="IB245" s="13"/>
      <c r="IC245" s="13"/>
      <c r="ID245" s="13"/>
      <c r="IE245" s="13"/>
      <c r="IF245" s="13"/>
      <c r="IG245" s="13"/>
      <c r="IH245" s="13"/>
      <c r="II245" s="13"/>
      <c r="IJ245" s="13"/>
      <c r="IK245" s="13"/>
      <c r="IL245" s="13"/>
      <c r="IM245" s="13"/>
      <c r="IN245" s="13"/>
      <c r="IO245" s="13"/>
      <c r="IP245" s="13"/>
      <c r="IQ245" s="13"/>
      <c r="IR245" s="13"/>
      <c r="IS245" s="13"/>
      <c r="IT245" s="13"/>
      <c r="IU245" s="13"/>
      <c r="IV245" s="13"/>
      <c r="IW245" s="13"/>
      <c r="IX245" s="13"/>
      <c r="IY245" s="13"/>
      <c r="IZ245" s="13"/>
      <c r="JA245" s="13"/>
      <c r="JB245" s="13"/>
      <c r="JC245" s="13"/>
      <c r="JD245" s="13"/>
      <c r="JE245" s="13"/>
      <c r="JF245" s="13"/>
      <c r="JG245" s="13"/>
      <c r="JH245" s="13"/>
      <c r="JI245" s="13"/>
      <c r="JJ245" s="13"/>
      <c r="JK245" s="13"/>
      <c r="JL245" s="13"/>
      <c r="JM245" s="13"/>
    </row>
    <row r="246" spans="1:273" ht="15.75" x14ac:dyDescent="0.25">
      <c r="A246" s="168" t="s">
        <v>356</v>
      </c>
      <c r="B246" s="506"/>
      <c r="C246" s="507"/>
      <c r="D246" s="507"/>
      <c r="E246" s="515"/>
      <c r="F246" s="114"/>
      <c r="G246" s="116"/>
      <c r="H246" s="236"/>
      <c r="I246" s="117"/>
      <c r="J246" s="117"/>
      <c r="K246" s="117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  <c r="HH246" s="13"/>
      <c r="HI246" s="13"/>
      <c r="HJ246" s="13"/>
      <c r="HK246" s="13"/>
      <c r="HL246" s="13"/>
      <c r="HM246" s="13"/>
      <c r="HN246" s="13"/>
      <c r="HO246" s="13"/>
      <c r="HP246" s="13"/>
      <c r="HQ246" s="13"/>
      <c r="HR246" s="13"/>
      <c r="HS246" s="13"/>
      <c r="HT246" s="13"/>
      <c r="HU246" s="13"/>
      <c r="HV246" s="13"/>
      <c r="HW246" s="13"/>
      <c r="HX246" s="13"/>
      <c r="HY246" s="13"/>
      <c r="HZ246" s="13"/>
      <c r="IA246" s="13"/>
      <c r="IB246" s="13"/>
      <c r="IC246" s="13"/>
      <c r="ID246" s="13"/>
      <c r="IE246" s="13"/>
      <c r="IF246" s="13"/>
      <c r="IG246" s="13"/>
      <c r="IH246" s="13"/>
      <c r="II246" s="13"/>
      <c r="IJ246" s="13"/>
      <c r="IK246" s="13"/>
      <c r="IL246" s="13"/>
      <c r="IM246" s="13"/>
      <c r="IN246" s="13"/>
      <c r="IO246" s="13"/>
      <c r="IP246" s="13"/>
      <c r="IQ246" s="13"/>
      <c r="IR246" s="13"/>
      <c r="IS246" s="13"/>
      <c r="IT246" s="13"/>
      <c r="IU246" s="13"/>
      <c r="IV246" s="13"/>
      <c r="IW246" s="13"/>
      <c r="IX246" s="13"/>
      <c r="IY246" s="13"/>
      <c r="IZ246" s="13"/>
      <c r="JA246" s="13"/>
      <c r="JB246" s="13"/>
      <c r="JC246" s="13"/>
      <c r="JD246" s="13"/>
      <c r="JE246" s="13"/>
      <c r="JF246" s="13"/>
      <c r="JG246" s="13"/>
      <c r="JH246" s="13"/>
      <c r="JI246" s="13"/>
      <c r="JJ246" s="13"/>
      <c r="JK246" s="13"/>
      <c r="JL246" s="13"/>
      <c r="JM246" s="13"/>
    </row>
    <row r="247" spans="1:273" ht="15.75" x14ac:dyDescent="0.25">
      <c r="A247" s="168" t="s">
        <v>389</v>
      </c>
      <c r="B247" s="506"/>
      <c r="C247" s="507"/>
      <c r="D247" s="507"/>
      <c r="E247" s="515"/>
      <c r="F247" s="114"/>
      <c r="G247" s="116"/>
      <c r="H247" s="236"/>
      <c r="I247" s="117"/>
      <c r="J247" s="117"/>
      <c r="K247" s="117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13"/>
      <c r="GW247" s="13"/>
      <c r="GX247" s="13"/>
      <c r="GY247" s="13"/>
      <c r="GZ247" s="13"/>
      <c r="HA247" s="13"/>
      <c r="HB247" s="13"/>
      <c r="HC247" s="13"/>
      <c r="HD247" s="13"/>
      <c r="HE247" s="13"/>
      <c r="HF247" s="13"/>
      <c r="HG247" s="13"/>
      <c r="HH247" s="13"/>
      <c r="HI247" s="13"/>
      <c r="HJ247" s="13"/>
      <c r="HK247" s="13"/>
      <c r="HL247" s="13"/>
      <c r="HM247" s="13"/>
      <c r="HN247" s="13"/>
      <c r="HO247" s="13"/>
      <c r="HP247" s="13"/>
      <c r="HQ247" s="13"/>
      <c r="HR247" s="13"/>
      <c r="HS247" s="13"/>
      <c r="HT247" s="13"/>
      <c r="HU247" s="13"/>
      <c r="HV247" s="13"/>
      <c r="HW247" s="13"/>
      <c r="HX247" s="13"/>
      <c r="HY247" s="13"/>
      <c r="HZ247" s="13"/>
      <c r="IA247" s="13"/>
      <c r="IB247" s="13"/>
      <c r="IC247" s="13"/>
      <c r="ID247" s="13"/>
      <c r="IE247" s="13"/>
      <c r="IF247" s="13"/>
      <c r="IG247" s="13"/>
      <c r="IH247" s="13"/>
      <c r="II247" s="13"/>
      <c r="IJ247" s="13"/>
      <c r="IK247" s="13"/>
      <c r="IL247" s="13"/>
      <c r="IM247" s="13"/>
      <c r="IN247" s="13"/>
      <c r="IO247" s="13"/>
      <c r="IP247" s="13"/>
      <c r="IQ247" s="13"/>
      <c r="IR247" s="13"/>
      <c r="IS247" s="13"/>
      <c r="IT247" s="13"/>
      <c r="IU247" s="13"/>
      <c r="IV247" s="13"/>
      <c r="IW247" s="13"/>
      <c r="IX247" s="13"/>
      <c r="IY247" s="13"/>
      <c r="IZ247" s="13"/>
      <c r="JA247" s="13"/>
      <c r="JB247" s="13"/>
      <c r="JC247" s="13"/>
      <c r="JD247" s="13"/>
      <c r="JE247" s="13"/>
      <c r="JF247" s="13"/>
      <c r="JG247" s="13"/>
      <c r="JH247" s="13"/>
      <c r="JI247" s="13"/>
      <c r="JJ247" s="13"/>
      <c r="JK247" s="13"/>
      <c r="JL247" s="13"/>
      <c r="JM247" s="13"/>
    </row>
    <row r="248" spans="1:273" ht="15.75" x14ac:dyDescent="0.25">
      <c r="A248" s="168" t="s">
        <v>390</v>
      </c>
      <c r="B248" s="506"/>
      <c r="C248" s="507"/>
      <c r="D248" s="507"/>
      <c r="E248" s="515"/>
      <c r="F248" s="114"/>
      <c r="G248" s="116"/>
      <c r="H248" s="236"/>
      <c r="I248" s="117"/>
      <c r="J248" s="117"/>
      <c r="K248" s="117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  <c r="GU248" s="13"/>
      <c r="GV248" s="13"/>
      <c r="GW248" s="13"/>
      <c r="GX248" s="13"/>
      <c r="GY248" s="13"/>
      <c r="GZ248" s="13"/>
      <c r="HA248" s="13"/>
      <c r="HB248" s="13"/>
      <c r="HC248" s="13"/>
      <c r="HD248" s="13"/>
      <c r="HE248" s="13"/>
      <c r="HF248" s="13"/>
      <c r="HG248" s="13"/>
      <c r="HH248" s="13"/>
      <c r="HI248" s="13"/>
      <c r="HJ248" s="13"/>
      <c r="HK248" s="13"/>
      <c r="HL248" s="13"/>
      <c r="HM248" s="13"/>
      <c r="HN248" s="13"/>
      <c r="HO248" s="13"/>
      <c r="HP248" s="13"/>
      <c r="HQ248" s="13"/>
      <c r="HR248" s="13"/>
      <c r="HS248" s="13"/>
      <c r="HT248" s="13"/>
      <c r="HU248" s="13"/>
      <c r="HV248" s="13"/>
      <c r="HW248" s="13"/>
      <c r="HX248" s="13"/>
      <c r="HY248" s="13"/>
      <c r="HZ248" s="13"/>
      <c r="IA248" s="13"/>
      <c r="IB248" s="13"/>
      <c r="IC248" s="13"/>
      <c r="ID248" s="13"/>
      <c r="IE248" s="13"/>
      <c r="IF248" s="13"/>
      <c r="IG248" s="13"/>
      <c r="IH248" s="13"/>
      <c r="II248" s="13"/>
      <c r="IJ248" s="13"/>
      <c r="IK248" s="13"/>
      <c r="IL248" s="13"/>
      <c r="IM248" s="13"/>
      <c r="IN248" s="13"/>
      <c r="IO248" s="13"/>
      <c r="IP248" s="13"/>
      <c r="IQ248" s="13"/>
      <c r="IR248" s="13"/>
      <c r="IS248" s="13"/>
      <c r="IT248" s="13"/>
      <c r="IU248" s="13"/>
      <c r="IV248" s="13"/>
      <c r="IW248" s="13"/>
      <c r="IX248" s="13"/>
      <c r="IY248" s="13"/>
      <c r="IZ248" s="13"/>
      <c r="JA248" s="13"/>
      <c r="JB248" s="13"/>
      <c r="JC248" s="13"/>
      <c r="JD248" s="13"/>
      <c r="JE248" s="13"/>
      <c r="JF248" s="13"/>
      <c r="JG248" s="13"/>
      <c r="JH248" s="13"/>
      <c r="JI248" s="13"/>
      <c r="JJ248" s="13"/>
      <c r="JK248" s="13"/>
      <c r="JL248" s="13"/>
      <c r="JM248" s="13"/>
    </row>
    <row r="249" spans="1:273" ht="15.75" x14ac:dyDescent="0.25">
      <c r="A249" s="168" t="s">
        <v>391</v>
      </c>
      <c r="B249" s="506"/>
      <c r="C249" s="705"/>
      <c r="D249" s="705"/>
      <c r="E249" s="706"/>
      <c r="F249" s="114"/>
      <c r="G249" s="116"/>
      <c r="H249" s="115"/>
      <c r="I249" s="117"/>
      <c r="J249" s="117"/>
      <c r="K249" s="117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  <c r="GN249" s="13"/>
      <c r="GO249" s="13"/>
      <c r="GP249" s="13"/>
      <c r="GQ249" s="13"/>
      <c r="GR249" s="13"/>
      <c r="GS249" s="13"/>
      <c r="GT249" s="13"/>
      <c r="GU249" s="13"/>
      <c r="GV249" s="13"/>
      <c r="GW249" s="13"/>
      <c r="GX249" s="13"/>
      <c r="GY249" s="13"/>
      <c r="GZ249" s="13"/>
      <c r="HA249" s="13"/>
      <c r="HB249" s="13"/>
      <c r="HC249" s="13"/>
      <c r="HD249" s="13"/>
      <c r="HE249" s="13"/>
      <c r="HF249" s="13"/>
      <c r="HG249" s="13"/>
      <c r="HH249" s="13"/>
      <c r="HI249" s="13"/>
      <c r="HJ249" s="13"/>
      <c r="HK249" s="13"/>
      <c r="HL249" s="13"/>
      <c r="HM249" s="13"/>
      <c r="HN249" s="13"/>
      <c r="HO249" s="13"/>
      <c r="HP249" s="13"/>
      <c r="HQ249" s="13"/>
      <c r="HR249" s="13"/>
      <c r="HS249" s="13"/>
      <c r="HT249" s="13"/>
      <c r="HU249" s="13"/>
      <c r="HV249" s="13"/>
      <c r="HW249" s="13"/>
      <c r="HX249" s="13"/>
      <c r="HY249" s="13"/>
      <c r="HZ249" s="13"/>
      <c r="IA249" s="13"/>
      <c r="IB249" s="13"/>
      <c r="IC249" s="13"/>
      <c r="ID249" s="13"/>
      <c r="IE249" s="13"/>
      <c r="IF249" s="13"/>
      <c r="IG249" s="13"/>
      <c r="IH249" s="13"/>
      <c r="II249" s="13"/>
      <c r="IJ249" s="13"/>
      <c r="IK249" s="13"/>
      <c r="IL249" s="13"/>
      <c r="IM249" s="13"/>
      <c r="IN249" s="13"/>
      <c r="IO249" s="13"/>
      <c r="IP249" s="13"/>
      <c r="IQ249" s="13"/>
      <c r="IR249" s="13"/>
      <c r="IS249" s="13"/>
      <c r="IT249" s="13"/>
      <c r="IU249" s="13"/>
      <c r="IV249" s="13"/>
      <c r="IW249" s="13"/>
      <c r="IX249" s="13"/>
      <c r="IY249" s="13"/>
      <c r="IZ249" s="13"/>
      <c r="JA249" s="13"/>
      <c r="JB249" s="13"/>
      <c r="JC249" s="13"/>
      <c r="JD249" s="13"/>
      <c r="JE249" s="13"/>
      <c r="JF249" s="13"/>
      <c r="JG249" s="13"/>
      <c r="JH249" s="13"/>
      <c r="JI249" s="13"/>
      <c r="JJ249" s="13"/>
      <c r="JK249" s="13"/>
      <c r="JL249" s="13"/>
      <c r="JM249" s="13"/>
    </row>
    <row r="250" spans="1:273" ht="15.75" x14ac:dyDescent="0.25">
      <c r="A250" s="168" t="s">
        <v>392</v>
      </c>
      <c r="B250" s="506"/>
      <c r="C250" s="507"/>
      <c r="D250" s="507"/>
      <c r="E250" s="515"/>
      <c r="F250" s="114"/>
      <c r="G250" s="116"/>
      <c r="H250" s="115"/>
      <c r="I250" s="117"/>
      <c r="J250" s="117"/>
      <c r="K250" s="117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13"/>
      <c r="GW250" s="13"/>
      <c r="GX250" s="13"/>
      <c r="GY250" s="13"/>
      <c r="GZ250" s="13"/>
      <c r="HA250" s="13"/>
      <c r="HB250" s="13"/>
      <c r="HC250" s="13"/>
      <c r="HD250" s="13"/>
      <c r="HE250" s="13"/>
      <c r="HF250" s="13"/>
      <c r="HG250" s="13"/>
      <c r="HH250" s="13"/>
      <c r="HI250" s="13"/>
      <c r="HJ250" s="13"/>
      <c r="HK250" s="13"/>
      <c r="HL250" s="13"/>
      <c r="HM250" s="13"/>
      <c r="HN250" s="13"/>
      <c r="HO250" s="13"/>
      <c r="HP250" s="13"/>
      <c r="HQ250" s="13"/>
      <c r="HR250" s="13"/>
      <c r="HS250" s="13"/>
      <c r="HT250" s="13"/>
      <c r="HU250" s="13"/>
      <c r="HV250" s="13"/>
      <c r="HW250" s="13"/>
      <c r="HX250" s="13"/>
      <c r="HY250" s="13"/>
      <c r="HZ250" s="13"/>
      <c r="IA250" s="13"/>
      <c r="IB250" s="13"/>
      <c r="IC250" s="13"/>
      <c r="ID250" s="13"/>
      <c r="IE250" s="13"/>
      <c r="IF250" s="13"/>
      <c r="IG250" s="13"/>
      <c r="IH250" s="13"/>
      <c r="II250" s="13"/>
      <c r="IJ250" s="13"/>
      <c r="IK250" s="13"/>
      <c r="IL250" s="13"/>
      <c r="IM250" s="13"/>
      <c r="IN250" s="13"/>
      <c r="IO250" s="13"/>
      <c r="IP250" s="13"/>
      <c r="IQ250" s="13"/>
      <c r="IR250" s="13"/>
      <c r="IS250" s="13"/>
      <c r="IT250" s="13"/>
      <c r="IU250" s="13"/>
      <c r="IV250" s="13"/>
      <c r="IW250" s="13"/>
      <c r="IX250" s="13"/>
      <c r="IY250" s="13"/>
      <c r="IZ250" s="13"/>
      <c r="JA250" s="13"/>
      <c r="JB250" s="13"/>
      <c r="JC250" s="13"/>
      <c r="JD250" s="13"/>
      <c r="JE250" s="13"/>
      <c r="JF250" s="13"/>
      <c r="JG250" s="13"/>
      <c r="JH250" s="13"/>
      <c r="JI250" s="13"/>
      <c r="JJ250" s="13"/>
      <c r="JK250" s="13"/>
      <c r="JL250" s="13"/>
      <c r="JM250" s="13"/>
    </row>
    <row r="251" spans="1:273" ht="15.75" x14ac:dyDescent="0.25">
      <c r="A251" s="168" t="s">
        <v>393</v>
      </c>
      <c r="B251" s="506"/>
      <c r="C251" s="507"/>
      <c r="D251" s="507"/>
      <c r="E251" s="515"/>
      <c r="F251" s="114"/>
      <c r="G251" s="116"/>
      <c r="H251" s="115"/>
      <c r="I251" s="117"/>
      <c r="J251" s="117"/>
      <c r="K251" s="117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  <c r="GV251" s="13"/>
      <c r="GW251" s="13"/>
      <c r="GX251" s="13"/>
      <c r="GY251" s="13"/>
      <c r="GZ251" s="13"/>
      <c r="HA251" s="13"/>
      <c r="HB251" s="13"/>
      <c r="HC251" s="13"/>
      <c r="HD251" s="13"/>
      <c r="HE251" s="13"/>
      <c r="HF251" s="13"/>
      <c r="HG251" s="13"/>
      <c r="HH251" s="13"/>
      <c r="HI251" s="13"/>
      <c r="HJ251" s="13"/>
      <c r="HK251" s="13"/>
      <c r="HL251" s="13"/>
      <c r="HM251" s="13"/>
      <c r="HN251" s="13"/>
      <c r="HO251" s="13"/>
      <c r="HP251" s="13"/>
      <c r="HQ251" s="13"/>
      <c r="HR251" s="13"/>
      <c r="HS251" s="13"/>
      <c r="HT251" s="13"/>
      <c r="HU251" s="13"/>
      <c r="HV251" s="13"/>
      <c r="HW251" s="13"/>
      <c r="HX251" s="13"/>
      <c r="HY251" s="13"/>
      <c r="HZ251" s="13"/>
      <c r="IA251" s="13"/>
      <c r="IB251" s="13"/>
      <c r="IC251" s="13"/>
      <c r="ID251" s="13"/>
      <c r="IE251" s="13"/>
      <c r="IF251" s="13"/>
      <c r="IG251" s="13"/>
      <c r="IH251" s="13"/>
      <c r="II251" s="13"/>
      <c r="IJ251" s="13"/>
      <c r="IK251" s="13"/>
      <c r="IL251" s="13"/>
      <c r="IM251" s="13"/>
      <c r="IN251" s="13"/>
      <c r="IO251" s="13"/>
      <c r="IP251" s="13"/>
      <c r="IQ251" s="13"/>
      <c r="IR251" s="13"/>
      <c r="IS251" s="13"/>
      <c r="IT251" s="13"/>
      <c r="IU251" s="13"/>
      <c r="IV251" s="13"/>
      <c r="IW251" s="13"/>
      <c r="IX251" s="13"/>
      <c r="IY251" s="13"/>
      <c r="IZ251" s="13"/>
      <c r="JA251" s="13"/>
      <c r="JB251" s="13"/>
      <c r="JC251" s="13"/>
      <c r="JD251" s="13"/>
      <c r="JE251" s="13"/>
      <c r="JF251" s="13"/>
      <c r="JG251" s="13"/>
      <c r="JH251" s="13"/>
      <c r="JI251" s="13"/>
      <c r="JJ251" s="13"/>
      <c r="JK251" s="13"/>
      <c r="JL251" s="13"/>
      <c r="JM251" s="13"/>
    </row>
    <row r="252" spans="1:273" ht="15.75" x14ac:dyDescent="0.25">
      <c r="A252" s="168" t="s">
        <v>411</v>
      </c>
      <c r="B252" s="589"/>
      <c r="C252" s="590"/>
      <c r="D252" s="590"/>
      <c r="E252" s="591"/>
      <c r="F252" s="114"/>
      <c r="G252" s="116"/>
      <c r="H252" s="115"/>
      <c r="I252" s="117"/>
      <c r="J252" s="117"/>
      <c r="K252" s="117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  <c r="HF252" s="13"/>
      <c r="HG252" s="13"/>
      <c r="HH252" s="13"/>
      <c r="HI252" s="13"/>
      <c r="HJ252" s="13"/>
      <c r="HK252" s="13"/>
      <c r="HL252" s="13"/>
      <c r="HM252" s="13"/>
      <c r="HN252" s="13"/>
      <c r="HO252" s="13"/>
      <c r="HP252" s="13"/>
      <c r="HQ252" s="13"/>
      <c r="HR252" s="13"/>
      <c r="HS252" s="13"/>
      <c r="HT252" s="13"/>
      <c r="HU252" s="13"/>
      <c r="HV252" s="13"/>
      <c r="HW252" s="13"/>
      <c r="HX252" s="13"/>
      <c r="HY252" s="13"/>
      <c r="HZ252" s="13"/>
      <c r="IA252" s="13"/>
      <c r="IB252" s="13"/>
      <c r="IC252" s="13"/>
      <c r="ID252" s="13"/>
      <c r="IE252" s="13"/>
      <c r="IF252" s="13"/>
      <c r="IG252" s="13"/>
      <c r="IH252" s="13"/>
      <c r="II252" s="13"/>
      <c r="IJ252" s="13"/>
      <c r="IK252" s="13"/>
      <c r="IL252" s="13"/>
      <c r="IM252" s="13"/>
      <c r="IN252" s="13"/>
      <c r="IO252" s="13"/>
      <c r="IP252" s="13"/>
      <c r="IQ252" s="13"/>
      <c r="IR252" s="13"/>
      <c r="IS252" s="13"/>
      <c r="IT252" s="13"/>
      <c r="IU252" s="13"/>
      <c r="IV252" s="13"/>
      <c r="IW252" s="13"/>
      <c r="IX252" s="13"/>
      <c r="IY252" s="13"/>
      <c r="IZ252" s="13"/>
      <c r="JA252" s="13"/>
      <c r="JB252" s="13"/>
      <c r="JC252" s="13"/>
      <c r="JD252" s="13"/>
      <c r="JE252" s="13"/>
      <c r="JF252" s="13"/>
      <c r="JG252" s="13"/>
      <c r="JH252" s="13"/>
      <c r="JI252" s="13"/>
      <c r="JJ252" s="13"/>
      <c r="JK252" s="13"/>
      <c r="JL252" s="13"/>
      <c r="JM252" s="13"/>
    </row>
    <row r="253" spans="1:273" ht="15.75" x14ac:dyDescent="0.25">
      <c r="A253" s="168" t="s">
        <v>412</v>
      </c>
      <c r="B253" s="589"/>
      <c r="C253" s="590"/>
      <c r="D253" s="590"/>
      <c r="E253" s="591"/>
      <c r="F253" s="114"/>
      <c r="G253" s="116"/>
      <c r="H253" s="115"/>
      <c r="I253" s="117"/>
      <c r="J253" s="117"/>
      <c r="K253" s="117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  <c r="HF253" s="13"/>
      <c r="HG253" s="13"/>
      <c r="HH253" s="13"/>
      <c r="HI253" s="13"/>
      <c r="HJ253" s="13"/>
      <c r="HK253" s="13"/>
      <c r="HL253" s="13"/>
      <c r="HM253" s="13"/>
      <c r="HN253" s="13"/>
      <c r="HO253" s="13"/>
      <c r="HP253" s="13"/>
      <c r="HQ253" s="13"/>
      <c r="HR253" s="13"/>
      <c r="HS253" s="13"/>
      <c r="HT253" s="13"/>
      <c r="HU253" s="13"/>
      <c r="HV253" s="13"/>
      <c r="HW253" s="13"/>
      <c r="HX253" s="13"/>
      <c r="HY253" s="13"/>
      <c r="HZ253" s="13"/>
      <c r="IA253" s="13"/>
      <c r="IB253" s="13"/>
      <c r="IC253" s="13"/>
      <c r="ID253" s="13"/>
      <c r="IE253" s="13"/>
      <c r="IF253" s="13"/>
      <c r="IG253" s="13"/>
      <c r="IH253" s="13"/>
      <c r="II253" s="13"/>
      <c r="IJ253" s="13"/>
      <c r="IK253" s="13"/>
      <c r="IL253" s="13"/>
      <c r="IM253" s="13"/>
      <c r="IN253" s="13"/>
      <c r="IO253" s="13"/>
      <c r="IP253" s="13"/>
      <c r="IQ253" s="13"/>
      <c r="IR253" s="13"/>
      <c r="IS253" s="13"/>
      <c r="IT253" s="13"/>
      <c r="IU253" s="13"/>
      <c r="IV253" s="13"/>
      <c r="IW253" s="13"/>
      <c r="IX253" s="13"/>
      <c r="IY253" s="13"/>
      <c r="IZ253" s="13"/>
      <c r="JA253" s="13"/>
      <c r="JB253" s="13"/>
      <c r="JC253" s="13"/>
      <c r="JD253" s="13"/>
      <c r="JE253" s="13"/>
      <c r="JF253" s="13"/>
      <c r="JG253" s="13"/>
      <c r="JH253" s="13"/>
      <c r="JI253" s="13"/>
      <c r="JJ253" s="13"/>
      <c r="JK253" s="13"/>
      <c r="JL253" s="13"/>
      <c r="JM253" s="13"/>
    </row>
    <row r="254" spans="1:273" ht="15.75" x14ac:dyDescent="0.25">
      <c r="A254" s="168" t="s">
        <v>413</v>
      </c>
      <c r="B254" s="589"/>
      <c r="C254" s="590"/>
      <c r="D254" s="590"/>
      <c r="E254" s="591"/>
      <c r="F254" s="114"/>
      <c r="G254" s="116"/>
      <c r="H254" s="115"/>
      <c r="I254" s="117"/>
      <c r="J254" s="117"/>
      <c r="K254" s="117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13"/>
      <c r="GW254" s="13"/>
      <c r="GX254" s="13"/>
      <c r="GY254" s="13"/>
      <c r="GZ254" s="13"/>
      <c r="HA254" s="13"/>
      <c r="HB254" s="13"/>
      <c r="HC254" s="13"/>
      <c r="HD254" s="13"/>
      <c r="HE254" s="13"/>
      <c r="HF254" s="13"/>
      <c r="HG254" s="13"/>
      <c r="HH254" s="13"/>
      <c r="HI254" s="13"/>
      <c r="HJ254" s="13"/>
      <c r="HK254" s="13"/>
      <c r="HL254" s="13"/>
      <c r="HM254" s="13"/>
      <c r="HN254" s="13"/>
      <c r="HO254" s="13"/>
      <c r="HP254" s="13"/>
      <c r="HQ254" s="13"/>
      <c r="HR254" s="13"/>
      <c r="HS254" s="13"/>
      <c r="HT254" s="13"/>
      <c r="HU254" s="13"/>
      <c r="HV254" s="13"/>
      <c r="HW254" s="13"/>
      <c r="HX254" s="13"/>
      <c r="HY254" s="13"/>
      <c r="HZ254" s="13"/>
      <c r="IA254" s="13"/>
      <c r="IB254" s="13"/>
      <c r="IC254" s="13"/>
      <c r="ID254" s="13"/>
      <c r="IE254" s="13"/>
      <c r="IF254" s="13"/>
      <c r="IG254" s="13"/>
      <c r="IH254" s="13"/>
      <c r="II254" s="13"/>
      <c r="IJ254" s="13"/>
      <c r="IK254" s="13"/>
      <c r="IL254" s="13"/>
      <c r="IM254" s="13"/>
      <c r="IN254" s="13"/>
      <c r="IO254" s="13"/>
      <c r="IP254" s="13"/>
      <c r="IQ254" s="13"/>
      <c r="IR254" s="13"/>
      <c r="IS254" s="13"/>
      <c r="IT254" s="13"/>
      <c r="IU254" s="13"/>
      <c r="IV254" s="13"/>
      <c r="IW254" s="13"/>
      <c r="IX254" s="13"/>
      <c r="IY254" s="13"/>
      <c r="IZ254" s="13"/>
      <c r="JA254" s="13"/>
      <c r="JB254" s="13"/>
      <c r="JC254" s="13"/>
      <c r="JD254" s="13"/>
      <c r="JE254" s="13"/>
      <c r="JF254" s="13"/>
      <c r="JG254" s="13"/>
      <c r="JH254" s="13"/>
      <c r="JI254" s="13"/>
      <c r="JJ254" s="13"/>
      <c r="JK254" s="13"/>
      <c r="JL254" s="13"/>
      <c r="JM254" s="13"/>
    </row>
    <row r="255" spans="1:273" ht="15.75" x14ac:dyDescent="0.25">
      <c r="A255" s="168" t="s">
        <v>414</v>
      </c>
      <c r="B255" s="589"/>
      <c r="C255" s="590"/>
      <c r="D255" s="590"/>
      <c r="E255" s="591"/>
      <c r="F255" s="114"/>
      <c r="G255" s="116"/>
      <c r="H255" s="115"/>
      <c r="I255" s="117"/>
      <c r="J255" s="117"/>
      <c r="K255" s="117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  <c r="GU255" s="13"/>
      <c r="GV255" s="13"/>
      <c r="GW255" s="13"/>
      <c r="GX255" s="13"/>
      <c r="GY255" s="13"/>
      <c r="GZ255" s="13"/>
      <c r="HA255" s="13"/>
      <c r="HB255" s="13"/>
      <c r="HC255" s="13"/>
      <c r="HD255" s="13"/>
      <c r="HE255" s="13"/>
      <c r="HF255" s="13"/>
      <c r="HG255" s="13"/>
      <c r="HH255" s="13"/>
      <c r="HI255" s="13"/>
      <c r="HJ255" s="13"/>
      <c r="HK255" s="13"/>
      <c r="HL255" s="13"/>
      <c r="HM255" s="13"/>
      <c r="HN255" s="13"/>
      <c r="HO255" s="13"/>
      <c r="HP255" s="13"/>
      <c r="HQ255" s="13"/>
      <c r="HR255" s="13"/>
      <c r="HS255" s="13"/>
      <c r="HT255" s="13"/>
      <c r="HU255" s="13"/>
      <c r="HV255" s="13"/>
      <c r="HW255" s="13"/>
      <c r="HX255" s="13"/>
      <c r="HY255" s="13"/>
      <c r="HZ255" s="13"/>
      <c r="IA255" s="13"/>
      <c r="IB255" s="13"/>
      <c r="IC255" s="13"/>
      <c r="ID255" s="13"/>
      <c r="IE255" s="13"/>
      <c r="IF255" s="13"/>
      <c r="IG255" s="13"/>
      <c r="IH255" s="13"/>
      <c r="II255" s="13"/>
      <c r="IJ255" s="13"/>
      <c r="IK255" s="13"/>
      <c r="IL255" s="13"/>
      <c r="IM255" s="13"/>
      <c r="IN255" s="13"/>
      <c r="IO255" s="13"/>
      <c r="IP255" s="13"/>
      <c r="IQ255" s="13"/>
      <c r="IR255" s="13"/>
      <c r="IS255" s="13"/>
      <c r="IT255" s="13"/>
      <c r="IU255" s="13"/>
      <c r="IV255" s="13"/>
      <c r="IW255" s="13"/>
      <c r="IX255" s="13"/>
      <c r="IY255" s="13"/>
      <c r="IZ255" s="13"/>
      <c r="JA255" s="13"/>
      <c r="JB255" s="13"/>
      <c r="JC255" s="13"/>
      <c r="JD255" s="13"/>
      <c r="JE255" s="13"/>
      <c r="JF255" s="13"/>
      <c r="JG255" s="13"/>
      <c r="JH255" s="13"/>
      <c r="JI255" s="13"/>
      <c r="JJ255" s="13"/>
      <c r="JK255" s="13"/>
      <c r="JL255" s="13"/>
      <c r="JM255" s="13"/>
    </row>
    <row r="256" spans="1:273" ht="15.75" x14ac:dyDescent="0.25">
      <c r="A256" s="168" t="s">
        <v>415</v>
      </c>
      <c r="B256" s="589"/>
      <c r="C256" s="590"/>
      <c r="D256" s="590"/>
      <c r="E256" s="591"/>
      <c r="F256" s="114"/>
      <c r="G256" s="116"/>
      <c r="H256" s="115"/>
      <c r="I256" s="117"/>
      <c r="J256" s="117"/>
      <c r="K256" s="117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13"/>
      <c r="GW256" s="13"/>
      <c r="GX256" s="13"/>
      <c r="GY256" s="13"/>
      <c r="GZ256" s="13"/>
      <c r="HA256" s="13"/>
      <c r="HB256" s="13"/>
      <c r="HC256" s="13"/>
      <c r="HD256" s="13"/>
      <c r="HE256" s="13"/>
      <c r="HF256" s="13"/>
      <c r="HG256" s="13"/>
      <c r="HH256" s="13"/>
      <c r="HI256" s="13"/>
      <c r="HJ256" s="13"/>
      <c r="HK256" s="13"/>
      <c r="HL256" s="13"/>
      <c r="HM256" s="13"/>
      <c r="HN256" s="13"/>
      <c r="HO256" s="13"/>
      <c r="HP256" s="13"/>
      <c r="HQ256" s="13"/>
      <c r="HR256" s="13"/>
      <c r="HS256" s="13"/>
      <c r="HT256" s="13"/>
      <c r="HU256" s="13"/>
      <c r="HV256" s="13"/>
      <c r="HW256" s="13"/>
      <c r="HX256" s="13"/>
      <c r="HY256" s="13"/>
      <c r="HZ256" s="13"/>
      <c r="IA256" s="13"/>
      <c r="IB256" s="13"/>
      <c r="IC256" s="13"/>
      <c r="ID256" s="13"/>
      <c r="IE256" s="13"/>
      <c r="IF256" s="13"/>
      <c r="IG256" s="13"/>
      <c r="IH256" s="13"/>
      <c r="II256" s="13"/>
      <c r="IJ256" s="13"/>
      <c r="IK256" s="13"/>
      <c r="IL256" s="13"/>
      <c r="IM256" s="13"/>
      <c r="IN256" s="13"/>
      <c r="IO256" s="13"/>
      <c r="IP256" s="13"/>
      <c r="IQ256" s="13"/>
      <c r="IR256" s="13"/>
      <c r="IS256" s="13"/>
      <c r="IT256" s="13"/>
      <c r="IU256" s="13"/>
      <c r="IV256" s="13"/>
      <c r="IW256" s="13"/>
      <c r="IX256" s="13"/>
      <c r="IY256" s="13"/>
      <c r="IZ256" s="13"/>
      <c r="JA256" s="13"/>
      <c r="JB256" s="13"/>
      <c r="JC256" s="13"/>
      <c r="JD256" s="13"/>
      <c r="JE256" s="13"/>
      <c r="JF256" s="13"/>
      <c r="JG256" s="13"/>
      <c r="JH256" s="13"/>
      <c r="JI256" s="13"/>
      <c r="JJ256" s="13"/>
      <c r="JK256" s="13"/>
      <c r="JL256" s="13"/>
      <c r="JM256" s="13"/>
    </row>
    <row r="257" spans="1:273" ht="15.75" x14ac:dyDescent="0.25">
      <c r="A257" s="170"/>
      <c r="B257" s="578" t="s">
        <v>196</v>
      </c>
      <c r="C257" s="579"/>
      <c r="D257" s="579"/>
      <c r="E257" s="580"/>
      <c r="F257" s="153" t="s">
        <v>9</v>
      </c>
      <c r="G257" s="153" t="s">
        <v>9</v>
      </c>
      <c r="H257" s="137">
        <f>SUM(H237:H256)</f>
        <v>0</v>
      </c>
      <c r="I257" s="233">
        <v>150000</v>
      </c>
      <c r="J257" s="233">
        <v>150000</v>
      </c>
      <c r="K257" s="23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  <c r="GN257" s="13"/>
      <c r="GO257" s="13"/>
      <c r="GP257" s="13"/>
      <c r="GQ257" s="13"/>
      <c r="GR257" s="13"/>
      <c r="GS257" s="13"/>
      <c r="GT257" s="13"/>
      <c r="GU257" s="13"/>
      <c r="GV257" s="13"/>
      <c r="GW257" s="13"/>
      <c r="GX257" s="13"/>
      <c r="GY257" s="13"/>
      <c r="GZ257" s="13"/>
      <c r="HA257" s="13"/>
      <c r="HB257" s="13"/>
      <c r="HC257" s="13"/>
      <c r="HD257" s="13"/>
      <c r="HE257" s="13"/>
      <c r="HF257" s="13"/>
      <c r="HG257" s="13"/>
      <c r="HH257" s="13"/>
      <c r="HI257" s="13"/>
      <c r="HJ257" s="13"/>
      <c r="HK257" s="13"/>
      <c r="HL257" s="13"/>
      <c r="HM257" s="13"/>
      <c r="HN257" s="13"/>
      <c r="HO257" s="13"/>
      <c r="HP257" s="13"/>
      <c r="HQ257" s="13"/>
      <c r="HR257" s="13"/>
      <c r="HS257" s="13"/>
      <c r="HT257" s="13"/>
      <c r="HU257" s="13"/>
      <c r="HV257" s="13"/>
      <c r="HW257" s="13"/>
      <c r="HX257" s="13"/>
      <c r="HY257" s="13"/>
      <c r="HZ257" s="13"/>
      <c r="IA257" s="13"/>
      <c r="IB257" s="13"/>
      <c r="IC257" s="13"/>
      <c r="ID257" s="13"/>
      <c r="IE257" s="13"/>
      <c r="IF257" s="13"/>
      <c r="IG257" s="13"/>
      <c r="IH257" s="13"/>
      <c r="II257" s="13"/>
      <c r="IJ257" s="13"/>
      <c r="IK257" s="13"/>
      <c r="IL257" s="13"/>
      <c r="IM257" s="13"/>
      <c r="IN257" s="13"/>
      <c r="IO257" s="13"/>
      <c r="IP257" s="13"/>
      <c r="IQ257" s="13"/>
      <c r="IR257" s="13"/>
      <c r="IS257" s="13"/>
      <c r="IT257" s="13"/>
      <c r="IU257" s="13"/>
      <c r="IV257" s="13"/>
      <c r="IW257" s="13"/>
      <c r="IX257" s="13"/>
      <c r="IY257" s="13"/>
      <c r="IZ257" s="13"/>
      <c r="JA257" s="13"/>
      <c r="JB257" s="13"/>
      <c r="JC257" s="13"/>
      <c r="JD257" s="13"/>
      <c r="JE257" s="13"/>
      <c r="JF257" s="13"/>
      <c r="JG257" s="13"/>
      <c r="JH257" s="13"/>
      <c r="JI257" s="13"/>
      <c r="JJ257" s="13"/>
      <c r="JK257" s="13"/>
      <c r="JL257" s="13"/>
      <c r="JM257" s="13"/>
    </row>
    <row r="258" spans="1:273" ht="15.75" x14ac:dyDescent="0.25">
      <c r="A258" s="55"/>
      <c r="B258" s="154"/>
      <c r="C258" s="155"/>
      <c r="D258" s="155"/>
      <c r="E258" s="155"/>
      <c r="F258" s="156"/>
      <c r="G258" s="156"/>
      <c r="H258" s="172"/>
      <c r="I258" s="172"/>
      <c r="J258" s="172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13"/>
      <c r="GW258" s="13"/>
      <c r="GX258" s="13"/>
      <c r="GY258" s="13"/>
      <c r="GZ258" s="13"/>
      <c r="HA258" s="13"/>
      <c r="HB258" s="13"/>
      <c r="HC258" s="13"/>
      <c r="HD258" s="13"/>
      <c r="HE258" s="13"/>
      <c r="HF258" s="13"/>
      <c r="HG258" s="13"/>
      <c r="HH258" s="13"/>
      <c r="HI258" s="13"/>
      <c r="HJ258" s="13"/>
      <c r="HK258" s="13"/>
      <c r="HL258" s="13"/>
      <c r="HM258" s="13"/>
      <c r="HN258" s="13"/>
      <c r="HO258" s="13"/>
      <c r="HP258" s="13"/>
      <c r="HQ258" s="13"/>
      <c r="HR258" s="13"/>
      <c r="HS258" s="13"/>
      <c r="HT258" s="13"/>
      <c r="HU258" s="13"/>
      <c r="HV258" s="13"/>
      <c r="HW258" s="13"/>
      <c r="HX258" s="13"/>
      <c r="HY258" s="13"/>
      <c r="HZ258" s="13"/>
      <c r="IA258" s="13"/>
      <c r="IB258" s="13"/>
      <c r="IC258" s="13"/>
      <c r="ID258" s="13"/>
      <c r="IE258" s="13"/>
      <c r="IF258" s="13"/>
      <c r="IG258" s="13"/>
      <c r="IH258" s="13"/>
      <c r="II258" s="13"/>
      <c r="IJ258" s="13"/>
      <c r="IK258" s="13"/>
      <c r="IL258" s="13"/>
      <c r="IM258" s="13"/>
      <c r="IN258" s="13"/>
      <c r="IO258" s="13"/>
      <c r="IP258" s="13"/>
      <c r="IQ258" s="13"/>
      <c r="IR258" s="13"/>
      <c r="IS258" s="13"/>
      <c r="IT258" s="13"/>
      <c r="IU258" s="13"/>
      <c r="IV258" s="13"/>
      <c r="IW258" s="13"/>
      <c r="IX258" s="13"/>
      <c r="IY258" s="13"/>
      <c r="IZ258" s="13"/>
      <c r="JA258" s="13"/>
      <c r="JB258" s="13"/>
      <c r="JC258" s="13"/>
      <c r="JD258" s="13"/>
      <c r="JE258" s="13"/>
      <c r="JF258" s="13"/>
      <c r="JG258" s="13"/>
      <c r="JH258" s="13"/>
      <c r="JI258" s="13"/>
      <c r="JJ258" s="13"/>
      <c r="JK258" s="13"/>
      <c r="JL258" s="13"/>
      <c r="JM258" s="13"/>
    </row>
    <row r="259" spans="1:273" ht="15.75" x14ac:dyDescent="0.25">
      <c r="A259" s="45"/>
      <c r="B259" s="30" t="s">
        <v>198</v>
      </c>
      <c r="C259" s="582" t="s">
        <v>109</v>
      </c>
      <c r="D259" s="583"/>
      <c r="E259" s="583"/>
      <c r="F259" s="583"/>
      <c r="G259" s="583"/>
      <c r="H259" s="583"/>
      <c r="I259" s="583"/>
      <c r="J259" s="58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  <c r="HF259" s="13"/>
      <c r="HG259" s="13"/>
      <c r="HH259" s="13"/>
      <c r="HI259" s="13"/>
      <c r="HJ259" s="13"/>
      <c r="HK259" s="13"/>
      <c r="HL259" s="13"/>
      <c r="HM259" s="13"/>
      <c r="HN259" s="13"/>
      <c r="HO259" s="13"/>
      <c r="HP259" s="13"/>
      <c r="HQ259" s="13"/>
      <c r="HR259" s="13"/>
      <c r="HS259" s="13"/>
      <c r="HT259" s="13"/>
      <c r="HU259" s="13"/>
      <c r="HV259" s="13"/>
      <c r="HW259" s="13"/>
      <c r="HX259" s="13"/>
      <c r="HY259" s="13"/>
      <c r="HZ259" s="13"/>
      <c r="IA259" s="13"/>
      <c r="IB259" s="13"/>
      <c r="IC259" s="13"/>
      <c r="ID259" s="13"/>
      <c r="IE259" s="13"/>
      <c r="IF259" s="13"/>
      <c r="IG259" s="13"/>
      <c r="IH259" s="13"/>
      <c r="II259" s="13"/>
      <c r="IJ259" s="13"/>
      <c r="IK259" s="13"/>
      <c r="IL259" s="13"/>
      <c r="IM259" s="13"/>
      <c r="IN259" s="13"/>
      <c r="IO259" s="13"/>
      <c r="IP259" s="13"/>
      <c r="IQ259" s="13"/>
      <c r="IR259" s="13"/>
      <c r="IS259" s="13"/>
      <c r="IT259" s="13"/>
      <c r="IU259" s="13"/>
      <c r="IV259" s="13"/>
      <c r="IW259" s="13"/>
      <c r="IX259" s="13"/>
      <c r="IY259" s="13"/>
      <c r="IZ259" s="13"/>
      <c r="JA259" s="13"/>
      <c r="JB259" s="13"/>
      <c r="JC259" s="13"/>
      <c r="JD259" s="13"/>
      <c r="JE259" s="13"/>
      <c r="JF259" s="13"/>
      <c r="JG259" s="13"/>
      <c r="JH259" s="13"/>
      <c r="JI259" s="13"/>
      <c r="JJ259" s="13"/>
      <c r="JK259" s="13"/>
      <c r="JL259" s="13"/>
      <c r="JM259" s="13"/>
    </row>
    <row r="260" spans="1:273" x14ac:dyDescent="0.25"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  <c r="GV260" s="13"/>
      <c r="GW260" s="13"/>
      <c r="GX260" s="13"/>
      <c r="GY260" s="13"/>
      <c r="GZ260" s="13"/>
      <c r="HA260" s="13"/>
      <c r="HB260" s="13"/>
      <c r="HC260" s="13"/>
      <c r="HD260" s="13"/>
      <c r="HE260" s="13"/>
      <c r="HF260" s="13"/>
      <c r="HG260" s="13"/>
      <c r="HH260" s="13"/>
      <c r="HI260" s="13"/>
      <c r="HJ260" s="13"/>
      <c r="HK260" s="13"/>
      <c r="HL260" s="13"/>
      <c r="HM260" s="13"/>
      <c r="HN260" s="13"/>
      <c r="HO260" s="13"/>
      <c r="HP260" s="13"/>
      <c r="HQ260" s="13"/>
      <c r="HR260" s="13"/>
      <c r="HS260" s="13"/>
      <c r="HT260" s="13"/>
      <c r="HU260" s="13"/>
      <c r="HV260" s="13"/>
      <c r="HW260" s="13"/>
      <c r="HX260" s="13"/>
      <c r="HY260" s="13"/>
      <c r="HZ260" s="13"/>
      <c r="IA260" s="13"/>
      <c r="IB260" s="13"/>
      <c r="IC260" s="13"/>
      <c r="ID260" s="13"/>
      <c r="IE260" s="13"/>
      <c r="IF260" s="13"/>
      <c r="IG260" s="13"/>
      <c r="IH260" s="13"/>
      <c r="II260" s="13"/>
      <c r="IJ260" s="13"/>
      <c r="IK260" s="13"/>
      <c r="IL260" s="13"/>
      <c r="IM260" s="13"/>
      <c r="IN260" s="13"/>
      <c r="IO260" s="13"/>
      <c r="IP260" s="13"/>
      <c r="IQ260" s="13"/>
      <c r="IR260" s="13"/>
      <c r="IS260" s="13"/>
      <c r="IT260" s="13"/>
      <c r="IU260" s="13"/>
      <c r="IV260" s="13"/>
      <c r="IW260" s="13"/>
      <c r="IX260" s="13"/>
      <c r="IY260" s="13"/>
      <c r="IZ260" s="13"/>
      <c r="JA260" s="13"/>
      <c r="JB260" s="13"/>
      <c r="JC260" s="13"/>
      <c r="JD260" s="13"/>
      <c r="JE260" s="13"/>
      <c r="JF260" s="13"/>
      <c r="JG260" s="13"/>
      <c r="JH260" s="13"/>
      <c r="JI260" s="13"/>
      <c r="JJ260" s="13"/>
      <c r="JK260" s="13"/>
      <c r="JL260" s="13"/>
      <c r="JM260" s="13"/>
    </row>
    <row r="261" spans="1:273" ht="90" x14ac:dyDescent="0.25">
      <c r="A261" s="585" t="s">
        <v>200</v>
      </c>
      <c r="B261" s="584"/>
      <c r="C261" s="584"/>
      <c r="D261" s="584"/>
      <c r="E261" s="584"/>
      <c r="F261" s="584"/>
      <c r="G261" s="584"/>
      <c r="H261" s="458"/>
      <c r="I261" s="241" t="s">
        <v>273</v>
      </c>
      <c r="J261" s="241" t="s">
        <v>274</v>
      </c>
      <c r="K261" s="241" t="s">
        <v>278</v>
      </c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  <c r="HF261" s="13"/>
      <c r="HG261" s="13"/>
      <c r="HH261" s="13"/>
      <c r="HI261" s="13"/>
      <c r="HJ261" s="13"/>
      <c r="HK261" s="13"/>
      <c r="HL261" s="13"/>
      <c r="HM261" s="13"/>
      <c r="HN261" s="13"/>
      <c r="HO261" s="13"/>
      <c r="HP261" s="13"/>
      <c r="HQ261" s="13"/>
      <c r="HR261" s="13"/>
      <c r="HS261" s="13"/>
      <c r="HT261" s="13"/>
      <c r="HU261" s="13"/>
      <c r="HV261" s="13"/>
      <c r="HW261" s="13"/>
      <c r="HX261" s="13"/>
      <c r="HY261" s="13"/>
      <c r="HZ261" s="13"/>
      <c r="IA261" s="13"/>
      <c r="IB261" s="13"/>
      <c r="IC261" s="13"/>
      <c r="ID261" s="13"/>
      <c r="IE261" s="13"/>
      <c r="IF261" s="13"/>
      <c r="IG261" s="13"/>
      <c r="IH261" s="13"/>
      <c r="II261" s="13"/>
      <c r="IJ261" s="13"/>
      <c r="IK261" s="13"/>
      <c r="IL261" s="13"/>
      <c r="IM261" s="13"/>
      <c r="IN261" s="13"/>
      <c r="IO261" s="13"/>
      <c r="IP261" s="13"/>
      <c r="IQ261" s="13"/>
      <c r="IR261" s="13"/>
      <c r="IS261" s="13"/>
      <c r="IT261" s="13"/>
      <c r="IU261" s="13"/>
      <c r="IV261" s="13"/>
      <c r="IW261" s="13"/>
      <c r="IX261" s="13"/>
      <c r="IY261" s="13"/>
      <c r="IZ261" s="13"/>
      <c r="JA261" s="13"/>
      <c r="JB261" s="13"/>
      <c r="JC261" s="13"/>
      <c r="JD261" s="13"/>
      <c r="JE261" s="13"/>
      <c r="JF261" s="13"/>
      <c r="JG261" s="13"/>
      <c r="JH261" s="13"/>
      <c r="JI261" s="13"/>
      <c r="JJ261" s="13"/>
      <c r="JK261" s="13"/>
      <c r="JL261" s="13"/>
      <c r="JM261" s="13"/>
    </row>
    <row r="262" spans="1:273" ht="60" x14ac:dyDescent="0.25">
      <c r="A262" s="241" t="s">
        <v>201</v>
      </c>
      <c r="B262" s="457" t="s">
        <v>238</v>
      </c>
      <c r="C262" s="584"/>
      <c r="D262" s="584"/>
      <c r="E262" s="458"/>
      <c r="F262" s="47" t="s">
        <v>266</v>
      </c>
      <c r="G262" s="47" t="s">
        <v>338</v>
      </c>
      <c r="H262" s="47" t="s">
        <v>267</v>
      </c>
      <c r="I262" s="47" t="s">
        <v>267</v>
      </c>
      <c r="J262" s="47" t="s">
        <v>267</v>
      </c>
      <c r="K262" s="47" t="s">
        <v>267</v>
      </c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  <c r="HF262" s="13"/>
      <c r="HG262" s="13"/>
      <c r="HH262" s="13"/>
      <c r="HI262" s="13"/>
      <c r="HJ262" s="13"/>
      <c r="HK262" s="13"/>
      <c r="HL262" s="13"/>
      <c r="HM262" s="13"/>
      <c r="HN262" s="13"/>
      <c r="HO262" s="13"/>
      <c r="HP262" s="13"/>
      <c r="HQ262" s="13"/>
      <c r="HR262" s="13"/>
      <c r="HS262" s="13"/>
      <c r="HT262" s="13"/>
      <c r="HU262" s="13"/>
      <c r="HV262" s="13"/>
      <c r="HW262" s="13"/>
      <c r="HX262" s="13"/>
      <c r="HY262" s="13"/>
      <c r="HZ262" s="13"/>
      <c r="IA262" s="13"/>
      <c r="IB262" s="13"/>
      <c r="IC262" s="13"/>
      <c r="ID262" s="13"/>
      <c r="IE262" s="13"/>
      <c r="IF262" s="13"/>
      <c r="IG262" s="13"/>
      <c r="IH262" s="13"/>
      <c r="II262" s="13"/>
      <c r="IJ262" s="13"/>
      <c r="IK262" s="13"/>
      <c r="IL262" s="13"/>
      <c r="IM262" s="13"/>
      <c r="IN262" s="13"/>
      <c r="IO262" s="13"/>
      <c r="IP262" s="13"/>
      <c r="IQ262" s="13"/>
      <c r="IR262" s="13"/>
      <c r="IS262" s="13"/>
      <c r="IT262" s="13"/>
      <c r="IU262" s="13"/>
      <c r="IV262" s="13"/>
      <c r="IW262" s="13"/>
      <c r="IX262" s="13"/>
      <c r="IY262" s="13"/>
      <c r="IZ262" s="13"/>
      <c r="JA262" s="13"/>
      <c r="JB262" s="13"/>
      <c r="JC262" s="13"/>
      <c r="JD262" s="13"/>
      <c r="JE262" s="13"/>
      <c r="JF262" s="13"/>
      <c r="JG262" s="13"/>
      <c r="JH262" s="13"/>
      <c r="JI262" s="13"/>
      <c r="JJ262" s="13"/>
      <c r="JK262" s="13"/>
      <c r="JL262" s="13"/>
      <c r="JM262" s="13"/>
    </row>
    <row r="263" spans="1:273" ht="15.75" x14ac:dyDescent="0.25">
      <c r="A263" s="168">
        <v>1</v>
      </c>
      <c r="B263" s="737">
        <v>2</v>
      </c>
      <c r="C263" s="738"/>
      <c r="D263" s="738"/>
      <c r="E263" s="739"/>
      <c r="F263" s="173" t="s">
        <v>2</v>
      </c>
      <c r="G263" s="173" t="s">
        <v>124</v>
      </c>
      <c r="H263" s="173" t="s">
        <v>3</v>
      </c>
      <c r="I263" s="168">
        <v>6</v>
      </c>
      <c r="J263" s="168">
        <v>7</v>
      </c>
      <c r="K263" s="168">
        <v>8</v>
      </c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13"/>
      <c r="GW263" s="13"/>
      <c r="GX263" s="13"/>
      <c r="GY263" s="13"/>
      <c r="GZ263" s="13"/>
      <c r="HA263" s="13"/>
      <c r="HB263" s="13"/>
      <c r="HC263" s="13"/>
      <c r="HD263" s="13"/>
      <c r="HE263" s="13"/>
      <c r="HF263" s="13"/>
      <c r="HG263" s="13"/>
      <c r="HH263" s="13"/>
      <c r="HI263" s="13"/>
      <c r="HJ263" s="13"/>
      <c r="HK263" s="13"/>
      <c r="HL263" s="13"/>
      <c r="HM263" s="13"/>
      <c r="HN263" s="13"/>
      <c r="HO263" s="13"/>
      <c r="HP263" s="13"/>
      <c r="HQ263" s="13"/>
      <c r="HR263" s="13"/>
      <c r="HS263" s="13"/>
      <c r="HT263" s="13"/>
      <c r="HU263" s="13"/>
      <c r="HV263" s="13"/>
      <c r="HW263" s="13"/>
      <c r="HX263" s="13"/>
      <c r="HY263" s="13"/>
      <c r="HZ263" s="13"/>
      <c r="IA263" s="13"/>
      <c r="IB263" s="13"/>
      <c r="IC263" s="13"/>
      <c r="ID263" s="13"/>
      <c r="IE263" s="13"/>
      <c r="IF263" s="13"/>
      <c r="IG263" s="13"/>
      <c r="IH263" s="13"/>
      <c r="II263" s="13"/>
      <c r="IJ263" s="13"/>
      <c r="IK263" s="13"/>
      <c r="IL263" s="13"/>
      <c r="IM263" s="13"/>
      <c r="IN263" s="13"/>
      <c r="IO263" s="13"/>
      <c r="IP263" s="13"/>
      <c r="IQ263" s="13"/>
      <c r="IR263" s="13"/>
      <c r="IS263" s="13"/>
      <c r="IT263" s="13"/>
      <c r="IU263" s="13"/>
      <c r="IV263" s="13"/>
      <c r="IW263" s="13"/>
      <c r="IX263" s="13"/>
      <c r="IY263" s="13"/>
      <c r="IZ263" s="13"/>
      <c r="JA263" s="13"/>
      <c r="JB263" s="13"/>
      <c r="JC263" s="13"/>
      <c r="JD263" s="13"/>
      <c r="JE263" s="13"/>
      <c r="JF263" s="13"/>
      <c r="JG263" s="13"/>
      <c r="JH263" s="13"/>
      <c r="JI263" s="13"/>
      <c r="JJ263" s="13"/>
      <c r="JK263" s="13"/>
      <c r="JL263" s="13"/>
      <c r="JM263" s="13"/>
    </row>
    <row r="264" spans="1:273" ht="63" x14ac:dyDescent="0.25">
      <c r="A264" s="168" t="s">
        <v>347</v>
      </c>
      <c r="B264" s="672" t="s">
        <v>248</v>
      </c>
      <c r="C264" s="735"/>
      <c r="D264" s="735"/>
      <c r="E264" s="736"/>
      <c r="F264" s="114"/>
      <c r="G264" s="169"/>
      <c r="H264" s="115"/>
      <c r="I264" s="117"/>
      <c r="J264" s="117"/>
      <c r="K264" s="117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  <c r="HF264" s="13"/>
      <c r="HG264" s="13"/>
      <c r="HH264" s="13"/>
      <c r="HI264" s="13"/>
      <c r="HJ264" s="13"/>
      <c r="HK264" s="13"/>
      <c r="HL264" s="13"/>
      <c r="HM264" s="13"/>
      <c r="HN264" s="13"/>
      <c r="HO264" s="13"/>
      <c r="HP264" s="13"/>
      <c r="HQ264" s="13"/>
      <c r="HR264" s="13"/>
      <c r="HS264" s="13"/>
      <c r="HT264" s="13"/>
      <c r="HU264" s="13"/>
      <c r="HV264" s="13"/>
      <c r="HW264" s="13"/>
      <c r="HX264" s="13"/>
      <c r="HY264" s="13"/>
      <c r="HZ264" s="13"/>
      <c r="IA264" s="13"/>
      <c r="IB264" s="13"/>
      <c r="IC264" s="13"/>
      <c r="ID264" s="13"/>
      <c r="IE264" s="13"/>
      <c r="IF264" s="13"/>
      <c r="IG264" s="13"/>
      <c r="IH264" s="13"/>
      <c r="II264" s="13"/>
      <c r="IJ264" s="13"/>
      <c r="IK264" s="13"/>
      <c r="IL264" s="13"/>
      <c r="IM264" s="13"/>
      <c r="IN264" s="13"/>
      <c r="IO264" s="13"/>
      <c r="IP264" s="13"/>
      <c r="IQ264" s="13"/>
      <c r="IR264" s="13"/>
      <c r="IS264" s="13"/>
      <c r="IT264" s="13"/>
      <c r="IU264" s="13"/>
      <c r="IV264" s="13"/>
      <c r="IW264" s="13"/>
      <c r="IX264" s="13"/>
      <c r="IY264" s="13"/>
      <c r="IZ264" s="13"/>
      <c r="JA264" s="13"/>
      <c r="JB264" s="13"/>
      <c r="JC264" s="13"/>
      <c r="JD264" s="13"/>
      <c r="JE264" s="13"/>
      <c r="JF264" s="13"/>
      <c r="JG264" s="13"/>
      <c r="JH264" s="13"/>
      <c r="JI264" s="13"/>
      <c r="JJ264" s="13"/>
      <c r="JK264" s="13"/>
      <c r="JL264" s="13"/>
      <c r="JM264" s="13"/>
    </row>
    <row r="265" spans="1:273" ht="15.75" x14ac:dyDescent="0.25">
      <c r="A265" s="168" t="s">
        <v>348</v>
      </c>
      <c r="B265" s="506"/>
      <c r="C265" s="696"/>
      <c r="D265" s="696"/>
      <c r="E265" s="697"/>
      <c r="F265" s="114"/>
      <c r="G265" s="169"/>
      <c r="H265" s="115"/>
      <c r="I265" s="117"/>
      <c r="J265" s="117"/>
      <c r="K265" s="117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13"/>
      <c r="GW265" s="13"/>
      <c r="GX265" s="13"/>
      <c r="GY265" s="13"/>
      <c r="GZ265" s="13"/>
      <c r="HA265" s="13"/>
      <c r="HB265" s="13"/>
      <c r="HC265" s="13"/>
      <c r="HD265" s="13"/>
      <c r="HE265" s="13"/>
      <c r="HF265" s="13"/>
      <c r="HG265" s="13"/>
      <c r="HH265" s="13"/>
      <c r="HI265" s="13"/>
      <c r="HJ265" s="13"/>
      <c r="HK265" s="13"/>
      <c r="HL265" s="13"/>
      <c r="HM265" s="13"/>
      <c r="HN265" s="13"/>
      <c r="HO265" s="13"/>
      <c r="HP265" s="13"/>
      <c r="HQ265" s="13"/>
      <c r="HR265" s="13"/>
      <c r="HS265" s="13"/>
      <c r="HT265" s="13"/>
      <c r="HU265" s="13"/>
      <c r="HV265" s="13"/>
      <c r="HW265" s="13"/>
      <c r="HX265" s="13"/>
      <c r="HY265" s="13"/>
      <c r="HZ265" s="13"/>
      <c r="IA265" s="13"/>
      <c r="IB265" s="13"/>
      <c r="IC265" s="13"/>
      <c r="ID265" s="13"/>
      <c r="IE265" s="13"/>
      <c r="IF265" s="13"/>
      <c r="IG265" s="13"/>
      <c r="IH265" s="13"/>
      <c r="II265" s="13"/>
      <c r="IJ265" s="13"/>
      <c r="IK265" s="13"/>
      <c r="IL265" s="13"/>
      <c r="IM265" s="13"/>
      <c r="IN265" s="13"/>
      <c r="IO265" s="13"/>
      <c r="IP265" s="13"/>
      <c r="IQ265" s="13"/>
      <c r="IR265" s="13"/>
      <c r="IS265" s="13"/>
      <c r="IT265" s="13"/>
      <c r="IU265" s="13"/>
      <c r="IV265" s="13"/>
      <c r="IW265" s="13"/>
      <c r="IX265" s="13"/>
      <c r="IY265" s="13"/>
      <c r="IZ265" s="13"/>
      <c r="JA265" s="13"/>
      <c r="JB265" s="13"/>
      <c r="JC265" s="13"/>
      <c r="JD265" s="13"/>
      <c r="JE265" s="13"/>
      <c r="JF265" s="13"/>
      <c r="JG265" s="13"/>
      <c r="JH265" s="13"/>
      <c r="JI265" s="13"/>
      <c r="JJ265" s="13"/>
      <c r="JK265" s="13"/>
      <c r="JL265" s="13"/>
      <c r="JM265" s="13"/>
    </row>
    <row r="266" spans="1:273" ht="15.75" x14ac:dyDescent="0.25">
      <c r="A266" s="168" t="s">
        <v>349</v>
      </c>
      <c r="B266" s="506"/>
      <c r="C266" s="696"/>
      <c r="D266" s="696"/>
      <c r="E266" s="697"/>
      <c r="F266" s="114"/>
      <c r="G266" s="169"/>
      <c r="H266" s="115"/>
      <c r="I266" s="117"/>
      <c r="J266" s="117"/>
      <c r="K266" s="117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  <c r="GN266" s="13"/>
      <c r="GO266" s="13"/>
      <c r="GP266" s="13"/>
      <c r="GQ266" s="13"/>
      <c r="GR266" s="13"/>
      <c r="GS266" s="13"/>
      <c r="GT266" s="13"/>
      <c r="GU266" s="13"/>
      <c r="GV266" s="13"/>
      <c r="GW266" s="13"/>
      <c r="GX266" s="13"/>
      <c r="GY266" s="13"/>
      <c r="GZ266" s="13"/>
      <c r="HA266" s="13"/>
      <c r="HB266" s="13"/>
      <c r="HC266" s="13"/>
      <c r="HD266" s="13"/>
      <c r="HE266" s="13"/>
      <c r="HF266" s="13"/>
      <c r="HG266" s="13"/>
      <c r="HH266" s="13"/>
      <c r="HI266" s="13"/>
      <c r="HJ266" s="13"/>
      <c r="HK266" s="13"/>
      <c r="HL266" s="13"/>
      <c r="HM266" s="13"/>
      <c r="HN266" s="13"/>
      <c r="HO266" s="13"/>
      <c r="HP266" s="13"/>
      <c r="HQ266" s="13"/>
      <c r="HR266" s="13"/>
      <c r="HS266" s="13"/>
      <c r="HT266" s="13"/>
      <c r="HU266" s="13"/>
      <c r="HV266" s="13"/>
      <c r="HW266" s="13"/>
      <c r="HX266" s="13"/>
      <c r="HY266" s="13"/>
      <c r="HZ266" s="13"/>
      <c r="IA266" s="13"/>
      <c r="IB266" s="13"/>
      <c r="IC266" s="13"/>
      <c r="ID266" s="13"/>
      <c r="IE266" s="13"/>
      <c r="IF266" s="13"/>
      <c r="IG266" s="13"/>
      <c r="IH266" s="13"/>
      <c r="II266" s="13"/>
      <c r="IJ266" s="13"/>
      <c r="IK266" s="13"/>
      <c r="IL266" s="13"/>
      <c r="IM266" s="13"/>
      <c r="IN266" s="13"/>
      <c r="IO266" s="13"/>
      <c r="IP266" s="13"/>
      <c r="IQ266" s="13"/>
      <c r="IR266" s="13"/>
      <c r="IS266" s="13"/>
      <c r="IT266" s="13"/>
      <c r="IU266" s="13"/>
      <c r="IV266" s="13"/>
      <c r="IW266" s="13"/>
      <c r="IX266" s="13"/>
      <c r="IY266" s="13"/>
      <c r="IZ266" s="13"/>
      <c r="JA266" s="13"/>
      <c r="JB266" s="13"/>
      <c r="JC266" s="13"/>
      <c r="JD266" s="13"/>
      <c r="JE266" s="13"/>
      <c r="JF266" s="13"/>
      <c r="JG266" s="13"/>
      <c r="JH266" s="13"/>
      <c r="JI266" s="13"/>
      <c r="JJ266" s="13"/>
      <c r="JK266" s="13"/>
      <c r="JL266" s="13"/>
      <c r="JM266" s="13"/>
    </row>
    <row r="267" spans="1:273" ht="15.75" x14ac:dyDescent="0.25">
      <c r="A267" s="168" t="s">
        <v>350</v>
      </c>
      <c r="B267" s="506"/>
      <c r="C267" s="696"/>
      <c r="D267" s="696"/>
      <c r="E267" s="697"/>
      <c r="F267" s="114"/>
      <c r="G267" s="169"/>
      <c r="H267" s="115"/>
      <c r="I267" s="117"/>
      <c r="J267" s="117"/>
      <c r="K267" s="117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  <c r="GN267" s="13"/>
      <c r="GO267" s="13"/>
      <c r="GP267" s="13"/>
      <c r="GQ267" s="13"/>
      <c r="GR267" s="13"/>
      <c r="GS267" s="13"/>
      <c r="GT267" s="13"/>
      <c r="GU267" s="13"/>
      <c r="GV267" s="13"/>
      <c r="GW267" s="13"/>
      <c r="GX267" s="13"/>
      <c r="GY267" s="13"/>
      <c r="GZ267" s="13"/>
      <c r="HA267" s="13"/>
      <c r="HB267" s="13"/>
      <c r="HC267" s="13"/>
      <c r="HD267" s="13"/>
      <c r="HE267" s="13"/>
      <c r="HF267" s="13"/>
      <c r="HG267" s="13"/>
      <c r="HH267" s="13"/>
      <c r="HI267" s="13"/>
      <c r="HJ267" s="13"/>
      <c r="HK267" s="13"/>
      <c r="HL267" s="13"/>
      <c r="HM267" s="13"/>
      <c r="HN267" s="13"/>
      <c r="HO267" s="13"/>
      <c r="HP267" s="13"/>
      <c r="HQ267" s="13"/>
      <c r="HR267" s="13"/>
      <c r="HS267" s="13"/>
      <c r="HT267" s="13"/>
      <c r="HU267" s="13"/>
      <c r="HV267" s="13"/>
      <c r="HW267" s="13"/>
      <c r="HX267" s="13"/>
      <c r="HY267" s="13"/>
      <c r="HZ267" s="13"/>
      <c r="IA267" s="13"/>
      <c r="IB267" s="13"/>
      <c r="IC267" s="13"/>
      <c r="ID267" s="13"/>
      <c r="IE267" s="13"/>
      <c r="IF267" s="13"/>
      <c r="IG267" s="13"/>
      <c r="IH267" s="13"/>
      <c r="II267" s="13"/>
      <c r="IJ267" s="13"/>
      <c r="IK267" s="13"/>
      <c r="IL267" s="13"/>
      <c r="IM267" s="13"/>
      <c r="IN267" s="13"/>
      <c r="IO267" s="13"/>
      <c r="IP267" s="13"/>
      <c r="IQ267" s="13"/>
      <c r="IR267" s="13"/>
      <c r="IS267" s="13"/>
      <c r="IT267" s="13"/>
      <c r="IU267" s="13"/>
      <c r="IV267" s="13"/>
      <c r="IW267" s="13"/>
      <c r="IX267" s="13"/>
      <c r="IY267" s="13"/>
      <c r="IZ267" s="13"/>
      <c r="JA267" s="13"/>
      <c r="JB267" s="13"/>
      <c r="JC267" s="13"/>
      <c r="JD267" s="13"/>
      <c r="JE267" s="13"/>
      <c r="JF267" s="13"/>
      <c r="JG267" s="13"/>
      <c r="JH267" s="13"/>
      <c r="JI267" s="13"/>
      <c r="JJ267" s="13"/>
      <c r="JK267" s="13"/>
      <c r="JL267" s="13"/>
      <c r="JM267" s="13"/>
    </row>
    <row r="268" spans="1:273" ht="15.75" x14ac:dyDescent="0.25">
      <c r="A268" s="168" t="s">
        <v>351</v>
      </c>
      <c r="B268" s="506"/>
      <c r="C268" s="705"/>
      <c r="D268" s="705"/>
      <c r="E268" s="706"/>
      <c r="F268" s="114"/>
      <c r="G268" s="169"/>
      <c r="H268" s="115"/>
      <c r="I268" s="117"/>
      <c r="J268" s="117"/>
      <c r="K268" s="117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F268" s="13"/>
      <c r="FG268" s="13"/>
      <c r="FH268" s="13"/>
      <c r="FI268" s="13"/>
      <c r="FJ268" s="13"/>
      <c r="FK268" s="13"/>
      <c r="FL268" s="13"/>
      <c r="FM268" s="13"/>
      <c r="FN268" s="13"/>
      <c r="FO268" s="13"/>
      <c r="FP268" s="13"/>
      <c r="FQ268" s="13"/>
      <c r="FR268" s="13"/>
      <c r="FS268" s="13"/>
      <c r="FT268" s="13"/>
      <c r="FU268" s="13"/>
      <c r="FV268" s="13"/>
      <c r="FW268" s="13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  <c r="GI268" s="13"/>
      <c r="GJ268" s="13"/>
      <c r="GK268" s="13"/>
      <c r="GL268" s="13"/>
      <c r="GM268" s="13"/>
      <c r="GN268" s="13"/>
      <c r="GO268" s="13"/>
      <c r="GP268" s="13"/>
      <c r="GQ268" s="13"/>
      <c r="GR268" s="13"/>
      <c r="GS268" s="13"/>
      <c r="GT268" s="13"/>
      <c r="GU268" s="13"/>
      <c r="GV268" s="13"/>
      <c r="GW268" s="13"/>
      <c r="GX268" s="13"/>
      <c r="GY268" s="13"/>
      <c r="GZ268" s="13"/>
      <c r="HA268" s="13"/>
      <c r="HB268" s="13"/>
      <c r="HC268" s="13"/>
      <c r="HD268" s="13"/>
      <c r="HE268" s="13"/>
      <c r="HF268" s="13"/>
      <c r="HG268" s="13"/>
      <c r="HH268" s="13"/>
      <c r="HI268" s="13"/>
      <c r="HJ268" s="13"/>
      <c r="HK268" s="13"/>
      <c r="HL268" s="13"/>
      <c r="HM268" s="13"/>
      <c r="HN268" s="13"/>
      <c r="HO268" s="13"/>
      <c r="HP268" s="13"/>
      <c r="HQ268" s="13"/>
      <c r="HR268" s="13"/>
      <c r="HS268" s="13"/>
      <c r="HT268" s="13"/>
      <c r="HU268" s="13"/>
      <c r="HV268" s="13"/>
      <c r="HW268" s="13"/>
      <c r="HX268" s="13"/>
      <c r="HY268" s="13"/>
      <c r="HZ268" s="13"/>
      <c r="IA268" s="13"/>
      <c r="IB268" s="13"/>
      <c r="IC268" s="13"/>
      <c r="ID268" s="13"/>
      <c r="IE268" s="13"/>
      <c r="IF268" s="13"/>
      <c r="IG268" s="13"/>
      <c r="IH268" s="13"/>
      <c r="II268" s="13"/>
      <c r="IJ268" s="13"/>
      <c r="IK268" s="13"/>
      <c r="IL268" s="13"/>
      <c r="IM268" s="13"/>
      <c r="IN268" s="13"/>
      <c r="IO268" s="13"/>
      <c r="IP268" s="13"/>
      <c r="IQ268" s="13"/>
      <c r="IR268" s="13"/>
      <c r="IS268" s="13"/>
      <c r="IT268" s="13"/>
      <c r="IU268" s="13"/>
      <c r="IV268" s="13"/>
      <c r="IW268" s="13"/>
      <c r="IX268" s="13"/>
      <c r="IY268" s="13"/>
      <c r="IZ268" s="13"/>
      <c r="JA268" s="13"/>
      <c r="JB268" s="13"/>
      <c r="JC268" s="13"/>
      <c r="JD268" s="13"/>
      <c r="JE268" s="13"/>
      <c r="JF268" s="13"/>
      <c r="JG268" s="13"/>
      <c r="JH268" s="13"/>
      <c r="JI268" s="13"/>
      <c r="JJ268" s="13"/>
      <c r="JK268" s="13"/>
      <c r="JL268" s="13"/>
      <c r="JM268" s="13"/>
    </row>
    <row r="269" spans="1:273" ht="15.75" x14ac:dyDescent="0.25">
      <c r="A269" s="170"/>
      <c r="B269" s="578" t="s">
        <v>196</v>
      </c>
      <c r="C269" s="579"/>
      <c r="D269" s="579"/>
      <c r="E269" s="580"/>
      <c r="F269" s="153" t="s">
        <v>9</v>
      </c>
      <c r="G269" s="153" t="s">
        <v>9</v>
      </c>
      <c r="H269" s="137">
        <f>SUM(H264:H268)</f>
        <v>0</v>
      </c>
      <c r="I269" s="233">
        <f>SUM(I264:I267)</f>
        <v>0</v>
      </c>
      <c r="J269" s="233">
        <f>SUM(J264:J267)</f>
        <v>0</v>
      </c>
      <c r="K269" s="233">
        <f>SUM(K264:K267)</f>
        <v>0</v>
      </c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  <c r="FN269" s="13"/>
      <c r="FO269" s="13"/>
      <c r="FP269" s="13"/>
      <c r="FQ269" s="13"/>
      <c r="FR269" s="13"/>
      <c r="FS269" s="13"/>
      <c r="FT269" s="13"/>
      <c r="FU269" s="13"/>
      <c r="FV269" s="13"/>
      <c r="FW269" s="13"/>
      <c r="FX269" s="13"/>
      <c r="FY269" s="13"/>
      <c r="FZ269" s="13"/>
      <c r="GA269" s="13"/>
      <c r="GB269" s="13"/>
      <c r="GC269" s="13"/>
      <c r="GD269" s="13"/>
      <c r="GE269" s="13"/>
      <c r="GF269" s="13"/>
      <c r="GG269" s="13"/>
      <c r="GH269" s="13"/>
      <c r="GI269" s="13"/>
      <c r="GJ269" s="13"/>
      <c r="GK269" s="13"/>
      <c r="GL269" s="13"/>
      <c r="GM269" s="13"/>
      <c r="GN269" s="13"/>
      <c r="GO269" s="13"/>
      <c r="GP269" s="13"/>
      <c r="GQ269" s="13"/>
      <c r="GR269" s="13"/>
      <c r="GS269" s="13"/>
      <c r="GT269" s="13"/>
      <c r="GU269" s="13"/>
      <c r="GV269" s="13"/>
      <c r="GW269" s="13"/>
      <c r="GX269" s="13"/>
      <c r="GY269" s="13"/>
      <c r="GZ269" s="13"/>
      <c r="HA269" s="13"/>
      <c r="HB269" s="13"/>
      <c r="HC269" s="13"/>
      <c r="HD269" s="13"/>
      <c r="HE269" s="13"/>
      <c r="HF269" s="13"/>
      <c r="HG269" s="13"/>
      <c r="HH269" s="13"/>
      <c r="HI269" s="13"/>
      <c r="HJ269" s="13"/>
      <c r="HK269" s="13"/>
      <c r="HL269" s="13"/>
      <c r="HM269" s="13"/>
      <c r="HN269" s="13"/>
      <c r="HO269" s="13"/>
      <c r="HP269" s="13"/>
      <c r="HQ269" s="13"/>
      <c r="HR269" s="13"/>
      <c r="HS269" s="13"/>
      <c r="HT269" s="13"/>
      <c r="HU269" s="13"/>
      <c r="HV269" s="13"/>
      <c r="HW269" s="13"/>
      <c r="HX269" s="13"/>
      <c r="HY269" s="13"/>
      <c r="HZ269" s="13"/>
      <c r="IA269" s="13"/>
      <c r="IB269" s="13"/>
      <c r="IC269" s="13"/>
      <c r="ID269" s="13"/>
      <c r="IE269" s="13"/>
      <c r="IF269" s="13"/>
      <c r="IG269" s="13"/>
      <c r="IH269" s="13"/>
      <c r="II269" s="13"/>
      <c r="IJ269" s="13"/>
      <c r="IK269" s="13"/>
      <c r="IL269" s="13"/>
      <c r="IM269" s="13"/>
      <c r="IN269" s="13"/>
      <c r="IO269" s="13"/>
      <c r="IP269" s="13"/>
      <c r="IQ269" s="13"/>
      <c r="IR269" s="13"/>
      <c r="IS269" s="13"/>
      <c r="IT269" s="13"/>
      <c r="IU269" s="13"/>
      <c r="IV269" s="13"/>
      <c r="IW269" s="13"/>
      <c r="IX269" s="13"/>
      <c r="IY269" s="13"/>
      <c r="IZ269" s="13"/>
      <c r="JA269" s="13"/>
      <c r="JB269" s="13"/>
      <c r="JC269" s="13"/>
      <c r="JD269" s="13"/>
      <c r="JE269" s="13"/>
      <c r="JF269" s="13"/>
      <c r="JG269" s="13"/>
      <c r="JH269" s="13"/>
      <c r="JI269" s="13"/>
      <c r="JJ269" s="13"/>
      <c r="JK269" s="13"/>
      <c r="JL269" s="13"/>
      <c r="JM269" s="13"/>
    </row>
    <row r="270" spans="1:273" ht="15.75" x14ac:dyDescent="0.25">
      <c r="A270" s="125"/>
      <c r="B270" s="154"/>
      <c r="C270" s="155"/>
      <c r="D270" s="155"/>
      <c r="E270" s="155"/>
      <c r="F270" s="156"/>
      <c r="G270" s="156"/>
      <c r="H270" s="172"/>
      <c r="I270" s="235"/>
      <c r="J270" s="235"/>
      <c r="K270" s="235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  <c r="FP270" s="13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  <c r="GN270" s="13"/>
      <c r="GO270" s="13"/>
      <c r="GP270" s="13"/>
      <c r="GQ270" s="13"/>
      <c r="GR270" s="13"/>
      <c r="GS270" s="13"/>
      <c r="GT270" s="13"/>
      <c r="GU270" s="13"/>
      <c r="GV270" s="13"/>
      <c r="GW270" s="13"/>
      <c r="GX270" s="13"/>
      <c r="GY270" s="13"/>
      <c r="GZ270" s="13"/>
      <c r="HA270" s="13"/>
      <c r="HB270" s="13"/>
      <c r="HC270" s="13"/>
      <c r="HD270" s="13"/>
      <c r="HE270" s="13"/>
      <c r="HF270" s="13"/>
      <c r="HG270" s="13"/>
      <c r="HH270" s="13"/>
      <c r="HI270" s="13"/>
      <c r="HJ270" s="13"/>
      <c r="HK270" s="13"/>
      <c r="HL270" s="13"/>
      <c r="HM270" s="13"/>
      <c r="HN270" s="13"/>
      <c r="HO270" s="13"/>
      <c r="HP270" s="13"/>
      <c r="HQ270" s="13"/>
      <c r="HR270" s="13"/>
      <c r="HS270" s="13"/>
      <c r="HT270" s="13"/>
      <c r="HU270" s="13"/>
      <c r="HV270" s="13"/>
      <c r="HW270" s="13"/>
      <c r="HX270" s="13"/>
      <c r="HY270" s="13"/>
      <c r="HZ270" s="13"/>
      <c r="IA270" s="13"/>
      <c r="IB270" s="13"/>
      <c r="IC270" s="13"/>
      <c r="ID270" s="13"/>
      <c r="IE270" s="13"/>
      <c r="IF270" s="13"/>
      <c r="IG270" s="13"/>
      <c r="IH270" s="13"/>
      <c r="II270" s="13"/>
      <c r="IJ270" s="13"/>
      <c r="IK270" s="13"/>
      <c r="IL270" s="13"/>
      <c r="IM270" s="13"/>
      <c r="IN270" s="13"/>
      <c r="IO270" s="13"/>
      <c r="IP270" s="13"/>
      <c r="IQ270" s="13"/>
      <c r="IR270" s="13"/>
      <c r="IS270" s="13"/>
      <c r="IT270" s="13"/>
      <c r="IU270" s="13"/>
      <c r="IV270" s="13"/>
      <c r="IW270" s="13"/>
      <c r="IX270" s="13"/>
      <c r="IY270" s="13"/>
      <c r="IZ270" s="13"/>
      <c r="JA270" s="13"/>
      <c r="JB270" s="13"/>
      <c r="JC270" s="13"/>
      <c r="JD270" s="13"/>
      <c r="JE270" s="13"/>
      <c r="JF270" s="13"/>
      <c r="JG270" s="13"/>
      <c r="JH270" s="13"/>
      <c r="JI270" s="13"/>
      <c r="JJ270" s="13"/>
      <c r="JK270" s="13"/>
      <c r="JL270" s="13"/>
      <c r="JM270" s="13"/>
    </row>
    <row r="271" spans="1:273" ht="15.75" x14ac:dyDescent="0.25">
      <c r="A271" s="45"/>
      <c r="B271" s="30" t="s">
        <v>198</v>
      </c>
      <c r="C271" s="627" t="s">
        <v>100</v>
      </c>
      <c r="D271" s="627"/>
      <c r="E271" s="627"/>
      <c r="F271" s="627"/>
      <c r="G271" s="627"/>
      <c r="H271" s="627"/>
      <c r="I271" s="627"/>
      <c r="J271" s="627"/>
      <c r="K271" s="627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  <c r="GN271" s="13"/>
      <c r="GO271" s="13"/>
      <c r="GP271" s="13"/>
      <c r="GQ271" s="13"/>
      <c r="GR271" s="13"/>
      <c r="GS271" s="13"/>
      <c r="GT271" s="13"/>
      <c r="GU271" s="13"/>
      <c r="GV271" s="13"/>
      <c r="GW271" s="13"/>
      <c r="GX271" s="13"/>
      <c r="GY271" s="13"/>
      <c r="GZ271" s="13"/>
      <c r="HA271" s="13"/>
      <c r="HB271" s="13"/>
      <c r="HC271" s="13"/>
      <c r="HD271" s="13"/>
      <c r="HE271" s="13"/>
      <c r="HF271" s="13"/>
      <c r="HG271" s="13"/>
      <c r="HH271" s="13"/>
      <c r="HI271" s="13"/>
      <c r="HJ271" s="13"/>
      <c r="HK271" s="13"/>
      <c r="HL271" s="13"/>
      <c r="HM271" s="13"/>
      <c r="HN271" s="13"/>
      <c r="HO271" s="13"/>
      <c r="HP271" s="13"/>
      <c r="HQ271" s="13"/>
      <c r="HR271" s="13"/>
      <c r="HS271" s="13"/>
      <c r="HT271" s="13"/>
      <c r="HU271" s="13"/>
      <c r="HV271" s="13"/>
      <c r="HW271" s="13"/>
      <c r="HX271" s="13"/>
      <c r="HY271" s="13"/>
      <c r="HZ271" s="13"/>
      <c r="IA271" s="13"/>
      <c r="IB271" s="13"/>
      <c r="IC271" s="13"/>
      <c r="ID271" s="13"/>
      <c r="IE271" s="13"/>
      <c r="IF271" s="13"/>
      <c r="IG271" s="13"/>
      <c r="IH271" s="13"/>
      <c r="II271" s="13"/>
      <c r="IJ271" s="13"/>
      <c r="IK271" s="13"/>
      <c r="IL271" s="13"/>
      <c r="IM271" s="13"/>
      <c r="IN271" s="13"/>
      <c r="IO271" s="13"/>
      <c r="IP271" s="13"/>
      <c r="IQ271" s="13"/>
      <c r="IR271" s="13"/>
      <c r="IS271" s="13"/>
      <c r="IT271" s="13"/>
      <c r="IU271" s="13"/>
      <c r="IV271" s="13"/>
      <c r="IW271" s="13"/>
      <c r="IX271" s="13"/>
      <c r="IY271" s="13"/>
      <c r="IZ271" s="13"/>
      <c r="JA271" s="13"/>
      <c r="JB271" s="13"/>
      <c r="JC271" s="13"/>
      <c r="JD271" s="13"/>
      <c r="JE271" s="13"/>
      <c r="JF271" s="13"/>
      <c r="JG271" s="13"/>
      <c r="JH271" s="13"/>
      <c r="JI271" s="13"/>
      <c r="JJ271" s="13"/>
      <c r="JK271" s="13"/>
      <c r="JL271" s="13"/>
      <c r="JM271" s="13"/>
    </row>
    <row r="272" spans="1:273" x14ac:dyDescent="0.25"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  <c r="GN272" s="13"/>
      <c r="GO272" s="13"/>
      <c r="GP272" s="13"/>
      <c r="GQ272" s="13"/>
      <c r="GR272" s="13"/>
      <c r="GS272" s="13"/>
      <c r="GT272" s="13"/>
      <c r="GU272" s="13"/>
      <c r="GV272" s="13"/>
      <c r="GW272" s="13"/>
      <c r="GX272" s="13"/>
      <c r="GY272" s="13"/>
      <c r="GZ272" s="13"/>
      <c r="HA272" s="13"/>
      <c r="HB272" s="13"/>
      <c r="HC272" s="13"/>
      <c r="HD272" s="13"/>
      <c r="HE272" s="13"/>
      <c r="HF272" s="13"/>
      <c r="HG272" s="13"/>
      <c r="HH272" s="13"/>
      <c r="HI272" s="13"/>
      <c r="HJ272" s="13"/>
      <c r="HK272" s="13"/>
      <c r="HL272" s="13"/>
      <c r="HM272" s="13"/>
      <c r="HN272" s="13"/>
      <c r="HO272" s="13"/>
      <c r="HP272" s="13"/>
      <c r="HQ272" s="13"/>
      <c r="HR272" s="13"/>
      <c r="HS272" s="13"/>
      <c r="HT272" s="13"/>
      <c r="HU272" s="13"/>
      <c r="HV272" s="13"/>
      <c r="HW272" s="13"/>
      <c r="HX272" s="13"/>
      <c r="HY272" s="13"/>
      <c r="HZ272" s="13"/>
      <c r="IA272" s="13"/>
      <c r="IB272" s="13"/>
      <c r="IC272" s="13"/>
      <c r="ID272" s="13"/>
      <c r="IE272" s="13"/>
      <c r="IF272" s="13"/>
      <c r="IG272" s="13"/>
      <c r="IH272" s="13"/>
      <c r="II272" s="13"/>
      <c r="IJ272" s="13"/>
      <c r="IK272" s="13"/>
      <c r="IL272" s="13"/>
      <c r="IM272" s="13"/>
      <c r="IN272" s="13"/>
      <c r="IO272" s="13"/>
      <c r="IP272" s="13"/>
      <c r="IQ272" s="13"/>
      <c r="IR272" s="13"/>
      <c r="IS272" s="13"/>
      <c r="IT272" s="13"/>
      <c r="IU272" s="13"/>
      <c r="IV272" s="13"/>
      <c r="IW272" s="13"/>
      <c r="IX272" s="13"/>
      <c r="IY272" s="13"/>
      <c r="IZ272" s="13"/>
      <c r="JA272" s="13"/>
      <c r="JB272" s="13"/>
      <c r="JC272" s="13"/>
      <c r="JD272" s="13"/>
      <c r="JE272" s="13"/>
      <c r="JF272" s="13"/>
      <c r="JG272" s="13"/>
      <c r="JH272" s="13"/>
      <c r="JI272" s="13"/>
      <c r="JJ272" s="13"/>
      <c r="JK272" s="13"/>
      <c r="JL272" s="13"/>
      <c r="JM272" s="13"/>
    </row>
    <row r="273" spans="1:273" ht="90" x14ac:dyDescent="0.25">
      <c r="A273" s="585" t="s">
        <v>200</v>
      </c>
      <c r="B273" s="584"/>
      <c r="C273" s="584"/>
      <c r="D273" s="584"/>
      <c r="E273" s="584"/>
      <c r="F273" s="584"/>
      <c r="G273" s="584"/>
      <c r="H273" s="458"/>
      <c r="I273" s="241" t="s">
        <v>273</v>
      </c>
      <c r="J273" s="241" t="s">
        <v>274</v>
      </c>
      <c r="K273" s="241" t="s">
        <v>278</v>
      </c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  <c r="GN273" s="13"/>
      <c r="GO273" s="13"/>
      <c r="GP273" s="13"/>
      <c r="GQ273" s="13"/>
      <c r="GR273" s="13"/>
      <c r="GS273" s="13"/>
      <c r="GT273" s="13"/>
      <c r="GU273" s="13"/>
      <c r="GV273" s="13"/>
      <c r="GW273" s="13"/>
      <c r="GX273" s="13"/>
      <c r="GY273" s="13"/>
      <c r="GZ273" s="13"/>
      <c r="HA273" s="13"/>
      <c r="HB273" s="13"/>
      <c r="HC273" s="13"/>
      <c r="HD273" s="13"/>
      <c r="HE273" s="13"/>
      <c r="HF273" s="13"/>
      <c r="HG273" s="13"/>
      <c r="HH273" s="13"/>
      <c r="HI273" s="13"/>
      <c r="HJ273" s="13"/>
      <c r="HK273" s="13"/>
      <c r="HL273" s="13"/>
      <c r="HM273" s="13"/>
      <c r="HN273" s="13"/>
      <c r="HO273" s="13"/>
      <c r="HP273" s="13"/>
      <c r="HQ273" s="13"/>
      <c r="HR273" s="13"/>
      <c r="HS273" s="13"/>
      <c r="HT273" s="13"/>
      <c r="HU273" s="13"/>
      <c r="HV273" s="13"/>
      <c r="HW273" s="13"/>
      <c r="HX273" s="13"/>
      <c r="HY273" s="13"/>
      <c r="HZ273" s="13"/>
      <c r="IA273" s="13"/>
      <c r="IB273" s="13"/>
      <c r="IC273" s="13"/>
      <c r="ID273" s="13"/>
      <c r="IE273" s="13"/>
      <c r="IF273" s="13"/>
      <c r="IG273" s="13"/>
      <c r="IH273" s="13"/>
      <c r="II273" s="13"/>
      <c r="IJ273" s="13"/>
      <c r="IK273" s="13"/>
      <c r="IL273" s="13"/>
      <c r="IM273" s="13"/>
      <c r="IN273" s="13"/>
      <c r="IO273" s="13"/>
      <c r="IP273" s="13"/>
      <c r="IQ273" s="13"/>
      <c r="IR273" s="13"/>
      <c r="IS273" s="13"/>
      <c r="IT273" s="13"/>
      <c r="IU273" s="13"/>
      <c r="IV273" s="13"/>
      <c r="IW273" s="13"/>
      <c r="IX273" s="13"/>
      <c r="IY273" s="13"/>
      <c r="IZ273" s="13"/>
      <c r="JA273" s="13"/>
      <c r="JB273" s="13"/>
      <c r="JC273" s="13"/>
      <c r="JD273" s="13"/>
      <c r="JE273" s="13"/>
      <c r="JF273" s="13"/>
      <c r="JG273" s="13"/>
      <c r="JH273" s="13"/>
      <c r="JI273" s="13"/>
      <c r="JJ273" s="13"/>
      <c r="JK273" s="13"/>
      <c r="JL273" s="13"/>
      <c r="JM273" s="13"/>
    </row>
    <row r="274" spans="1:273" ht="60" x14ac:dyDescent="0.25">
      <c r="A274" s="241" t="s">
        <v>201</v>
      </c>
      <c r="B274" s="457" t="s">
        <v>238</v>
      </c>
      <c r="C274" s="584"/>
      <c r="D274" s="584"/>
      <c r="E274" s="458"/>
      <c r="F274" s="47" t="s">
        <v>266</v>
      </c>
      <c r="G274" s="47" t="s">
        <v>338</v>
      </c>
      <c r="H274" s="47" t="s">
        <v>267</v>
      </c>
      <c r="I274" s="47" t="s">
        <v>267</v>
      </c>
      <c r="J274" s="47" t="s">
        <v>267</v>
      </c>
      <c r="K274" s="47" t="s">
        <v>267</v>
      </c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  <c r="GN274" s="13"/>
      <c r="GO274" s="13"/>
      <c r="GP274" s="13"/>
      <c r="GQ274" s="13"/>
      <c r="GR274" s="13"/>
      <c r="GS274" s="13"/>
      <c r="GT274" s="13"/>
      <c r="GU274" s="13"/>
      <c r="GV274" s="13"/>
      <c r="GW274" s="13"/>
      <c r="GX274" s="13"/>
      <c r="GY274" s="13"/>
      <c r="GZ274" s="13"/>
      <c r="HA274" s="13"/>
      <c r="HB274" s="13"/>
      <c r="HC274" s="13"/>
      <c r="HD274" s="13"/>
      <c r="HE274" s="13"/>
      <c r="HF274" s="13"/>
      <c r="HG274" s="13"/>
      <c r="HH274" s="13"/>
      <c r="HI274" s="13"/>
      <c r="HJ274" s="13"/>
      <c r="HK274" s="13"/>
      <c r="HL274" s="13"/>
      <c r="HM274" s="13"/>
      <c r="HN274" s="13"/>
      <c r="HO274" s="13"/>
      <c r="HP274" s="13"/>
      <c r="HQ274" s="13"/>
      <c r="HR274" s="13"/>
      <c r="HS274" s="13"/>
      <c r="HT274" s="13"/>
      <c r="HU274" s="13"/>
      <c r="HV274" s="13"/>
      <c r="HW274" s="13"/>
      <c r="HX274" s="13"/>
      <c r="HY274" s="13"/>
      <c r="HZ274" s="13"/>
      <c r="IA274" s="13"/>
      <c r="IB274" s="13"/>
      <c r="IC274" s="13"/>
      <c r="ID274" s="13"/>
      <c r="IE274" s="13"/>
      <c r="IF274" s="13"/>
      <c r="IG274" s="13"/>
      <c r="IH274" s="13"/>
      <c r="II274" s="13"/>
      <c r="IJ274" s="13"/>
      <c r="IK274" s="13"/>
      <c r="IL274" s="13"/>
      <c r="IM274" s="13"/>
      <c r="IN274" s="13"/>
      <c r="IO274" s="13"/>
      <c r="IP274" s="13"/>
      <c r="IQ274" s="13"/>
      <c r="IR274" s="13"/>
      <c r="IS274" s="13"/>
      <c r="IT274" s="13"/>
      <c r="IU274" s="13"/>
      <c r="IV274" s="13"/>
      <c r="IW274" s="13"/>
      <c r="IX274" s="13"/>
      <c r="IY274" s="13"/>
      <c r="IZ274" s="13"/>
      <c r="JA274" s="13"/>
      <c r="JB274" s="13"/>
      <c r="JC274" s="13"/>
      <c r="JD274" s="13"/>
      <c r="JE274" s="13"/>
      <c r="JF274" s="13"/>
      <c r="JG274" s="13"/>
      <c r="JH274" s="13"/>
      <c r="JI274" s="13"/>
      <c r="JJ274" s="13"/>
      <c r="JK274" s="13"/>
      <c r="JL274" s="13"/>
      <c r="JM274" s="13"/>
    </row>
    <row r="275" spans="1:273" ht="15.75" x14ac:dyDescent="0.25">
      <c r="A275" s="54">
        <v>1</v>
      </c>
      <c r="B275" s="570">
        <v>2</v>
      </c>
      <c r="C275" s="572"/>
      <c r="D275" s="572"/>
      <c r="E275" s="571"/>
      <c r="F275" s="246" t="s">
        <v>2</v>
      </c>
      <c r="G275" s="246" t="s">
        <v>124</v>
      </c>
      <c r="H275" s="246" t="s">
        <v>3</v>
      </c>
      <c r="I275" s="54">
        <v>6</v>
      </c>
      <c r="J275" s="54">
        <v>7</v>
      </c>
      <c r="K275" s="168">
        <v>8</v>
      </c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  <c r="GN275" s="13"/>
      <c r="GO275" s="13"/>
      <c r="GP275" s="13"/>
      <c r="GQ275" s="13"/>
      <c r="GR275" s="13"/>
      <c r="GS275" s="13"/>
      <c r="GT275" s="13"/>
      <c r="GU275" s="13"/>
      <c r="GV275" s="13"/>
      <c r="GW275" s="13"/>
      <c r="GX275" s="13"/>
      <c r="GY275" s="13"/>
      <c r="GZ275" s="13"/>
      <c r="HA275" s="13"/>
      <c r="HB275" s="13"/>
      <c r="HC275" s="13"/>
      <c r="HD275" s="13"/>
      <c r="HE275" s="13"/>
      <c r="HF275" s="13"/>
      <c r="HG275" s="13"/>
      <c r="HH275" s="13"/>
      <c r="HI275" s="13"/>
      <c r="HJ275" s="13"/>
      <c r="HK275" s="13"/>
      <c r="HL275" s="13"/>
      <c r="HM275" s="13"/>
      <c r="HN275" s="13"/>
      <c r="HO275" s="13"/>
      <c r="HP275" s="13"/>
      <c r="HQ275" s="13"/>
      <c r="HR275" s="13"/>
      <c r="HS275" s="13"/>
      <c r="HT275" s="13"/>
      <c r="HU275" s="13"/>
      <c r="HV275" s="13"/>
      <c r="HW275" s="13"/>
      <c r="HX275" s="13"/>
      <c r="HY275" s="13"/>
      <c r="HZ275" s="13"/>
      <c r="IA275" s="13"/>
      <c r="IB275" s="13"/>
      <c r="IC275" s="13"/>
      <c r="ID275" s="13"/>
      <c r="IE275" s="13"/>
      <c r="IF275" s="13"/>
      <c r="IG275" s="13"/>
      <c r="IH275" s="13"/>
      <c r="II275" s="13"/>
      <c r="IJ275" s="13"/>
      <c r="IK275" s="13"/>
      <c r="IL275" s="13"/>
      <c r="IM275" s="13"/>
      <c r="IN275" s="13"/>
      <c r="IO275" s="13"/>
      <c r="IP275" s="13"/>
      <c r="IQ275" s="13"/>
      <c r="IR275" s="13"/>
      <c r="IS275" s="13"/>
      <c r="IT275" s="13"/>
      <c r="IU275" s="13"/>
      <c r="IV275" s="13"/>
      <c r="IW275" s="13"/>
      <c r="IX275" s="13"/>
      <c r="IY275" s="13"/>
      <c r="IZ275" s="13"/>
      <c r="JA275" s="13"/>
      <c r="JB275" s="13"/>
      <c r="JC275" s="13"/>
      <c r="JD275" s="13"/>
      <c r="JE275" s="13"/>
      <c r="JF275" s="13"/>
      <c r="JG275" s="13"/>
      <c r="JH275" s="13"/>
      <c r="JI275" s="13"/>
      <c r="JJ275" s="13"/>
      <c r="JK275" s="13"/>
      <c r="JL275" s="13"/>
      <c r="JM275" s="13"/>
    </row>
    <row r="276" spans="1:273" ht="63" x14ac:dyDescent="0.25">
      <c r="A276" s="168" t="s">
        <v>347</v>
      </c>
      <c r="B276" s="672" t="s">
        <v>248</v>
      </c>
      <c r="C276" s="735"/>
      <c r="D276" s="735"/>
      <c r="E276" s="736"/>
      <c r="F276" s="114"/>
      <c r="G276" s="269"/>
      <c r="H276" s="115"/>
      <c r="I276" s="110"/>
      <c r="J276" s="110"/>
      <c r="K276" s="117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  <c r="GN276" s="13"/>
      <c r="GO276" s="13"/>
      <c r="GP276" s="13"/>
      <c r="GQ276" s="13"/>
      <c r="GR276" s="13"/>
      <c r="GS276" s="13"/>
      <c r="GT276" s="13"/>
      <c r="GU276" s="13"/>
      <c r="GV276" s="13"/>
      <c r="GW276" s="13"/>
      <c r="GX276" s="13"/>
      <c r="GY276" s="13"/>
      <c r="GZ276" s="13"/>
      <c r="HA276" s="13"/>
      <c r="HB276" s="13"/>
      <c r="HC276" s="13"/>
      <c r="HD276" s="13"/>
      <c r="HE276" s="13"/>
      <c r="HF276" s="13"/>
      <c r="HG276" s="13"/>
      <c r="HH276" s="13"/>
      <c r="HI276" s="13"/>
      <c r="HJ276" s="13"/>
      <c r="HK276" s="13"/>
      <c r="HL276" s="13"/>
      <c r="HM276" s="13"/>
      <c r="HN276" s="13"/>
      <c r="HO276" s="13"/>
      <c r="HP276" s="13"/>
      <c r="HQ276" s="13"/>
      <c r="HR276" s="13"/>
      <c r="HS276" s="13"/>
      <c r="HT276" s="13"/>
      <c r="HU276" s="13"/>
      <c r="HV276" s="13"/>
      <c r="HW276" s="13"/>
      <c r="HX276" s="13"/>
      <c r="HY276" s="13"/>
      <c r="HZ276" s="13"/>
      <c r="IA276" s="13"/>
      <c r="IB276" s="13"/>
      <c r="IC276" s="13"/>
      <c r="ID276" s="13"/>
      <c r="IE276" s="13"/>
      <c r="IF276" s="13"/>
      <c r="IG276" s="13"/>
      <c r="IH276" s="13"/>
      <c r="II276" s="13"/>
      <c r="IJ276" s="13"/>
      <c r="IK276" s="13"/>
      <c r="IL276" s="13"/>
      <c r="IM276" s="13"/>
      <c r="IN276" s="13"/>
      <c r="IO276" s="13"/>
      <c r="IP276" s="13"/>
      <c r="IQ276" s="13"/>
      <c r="IR276" s="13"/>
      <c r="IS276" s="13"/>
      <c r="IT276" s="13"/>
      <c r="IU276" s="13"/>
      <c r="IV276" s="13"/>
      <c r="IW276" s="13"/>
      <c r="IX276" s="13"/>
      <c r="IY276" s="13"/>
      <c r="IZ276" s="13"/>
      <c r="JA276" s="13"/>
      <c r="JB276" s="13"/>
      <c r="JC276" s="13"/>
      <c r="JD276" s="13"/>
      <c r="JE276" s="13"/>
      <c r="JF276" s="13"/>
      <c r="JG276" s="13"/>
      <c r="JH276" s="13"/>
      <c r="JI276" s="13"/>
      <c r="JJ276" s="13"/>
      <c r="JK276" s="13"/>
      <c r="JL276" s="13"/>
      <c r="JM276" s="13"/>
    </row>
    <row r="277" spans="1:273" ht="15.75" x14ac:dyDescent="0.25">
      <c r="A277" s="168" t="s">
        <v>348</v>
      </c>
      <c r="B277" s="506"/>
      <c r="C277" s="696"/>
      <c r="D277" s="696"/>
      <c r="E277" s="697"/>
      <c r="F277" s="114"/>
      <c r="G277" s="269"/>
      <c r="H277" s="115"/>
      <c r="I277" s="110"/>
      <c r="J277" s="110"/>
      <c r="K277" s="117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  <c r="GN277" s="13"/>
      <c r="GO277" s="13"/>
      <c r="GP277" s="13"/>
      <c r="GQ277" s="13"/>
      <c r="GR277" s="13"/>
      <c r="GS277" s="13"/>
      <c r="GT277" s="13"/>
      <c r="GU277" s="13"/>
      <c r="GV277" s="13"/>
      <c r="GW277" s="13"/>
      <c r="GX277" s="13"/>
      <c r="GY277" s="13"/>
      <c r="GZ277" s="13"/>
      <c r="HA277" s="13"/>
      <c r="HB277" s="13"/>
      <c r="HC277" s="13"/>
      <c r="HD277" s="13"/>
      <c r="HE277" s="13"/>
      <c r="HF277" s="13"/>
      <c r="HG277" s="13"/>
      <c r="HH277" s="13"/>
      <c r="HI277" s="13"/>
      <c r="HJ277" s="13"/>
      <c r="HK277" s="13"/>
      <c r="HL277" s="13"/>
      <c r="HM277" s="13"/>
      <c r="HN277" s="13"/>
      <c r="HO277" s="13"/>
      <c r="HP277" s="13"/>
      <c r="HQ277" s="13"/>
      <c r="HR277" s="13"/>
      <c r="HS277" s="13"/>
      <c r="HT277" s="13"/>
      <c r="HU277" s="13"/>
      <c r="HV277" s="13"/>
      <c r="HW277" s="13"/>
      <c r="HX277" s="13"/>
      <c r="HY277" s="13"/>
      <c r="HZ277" s="13"/>
      <c r="IA277" s="13"/>
      <c r="IB277" s="13"/>
      <c r="IC277" s="13"/>
      <c r="ID277" s="13"/>
      <c r="IE277" s="13"/>
      <c r="IF277" s="13"/>
      <c r="IG277" s="13"/>
      <c r="IH277" s="13"/>
      <c r="II277" s="13"/>
      <c r="IJ277" s="13"/>
      <c r="IK277" s="13"/>
      <c r="IL277" s="13"/>
      <c r="IM277" s="13"/>
      <c r="IN277" s="13"/>
      <c r="IO277" s="13"/>
      <c r="IP277" s="13"/>
      <c r="IQ277" s="13"/>
      <c r="IR277" s="13"/>
      <c r="IS277" s="13"/>
      <c r="IT277" s="13"/>
      <c r="IU277" s="13"/>
      <c r="IV277" s="13"/>
      <c r="IW277" s="13"/>
      <c r="IX277" s="13"/>
      <c r="IY277" s="13"/>
      <c r="IZ277" s="13"/>
      <c r="JA277" s="13"/>
      <c r="JB277" s="13"/>
      <c r="JC277" s="13"/>
      <c r="JD277" s="13"/>
      <c r="JE277" s="13"/>
      <c r="JF277" s="13"/>
      <c r="JG277" s="13"/>
      <c r="JH277" s="13"/>
      <c r="JI277" s="13"/>
      <c r="JJ277" s="13"/>
      <c r="JK277" s="13"/>
      <c r="JL277" s="13"/>
      <c r="JM277" s="13"/>
    </row>
    <row r="278" spans="1:273" ht="15.75" x14ac:dyDescent="0.25">
      <c r="A278" s="168" t="s">
        <v>349</v>
      </c>
      <c r="B278" s="506"/>
      <c r="C278" s="696"/>
      <c r="D278" s="696"/>
      <c r="E278" s="697"/>
      <c r="F278" s="114"/>
      <c r="G278" s="269"/>
      <c r="H278" s="115"/>
      <c r="I278" s="110"/>
      <c r="J278" s="110"/>
      <c r="K278" s="117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  <c r="FN278" s="13"/>
      <c r="FO278" s="13"/>
      <c r="FP278" s="13"/>
      <c r="FQ278" s="13"/>
      <c r="FR278" s="13"/>
      <c r="FS278" s="13"/>
      <c r="FT278" s="13"/>
      <c r="FU278" s="13"/>
      <c r="FV278" s="13"/>
      <c r="FW278" s="13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  <c r="GN278" s="13"/>
      <c r="GO278" s="13"/>
      <c r="GP278" s="13"/>
      <c r="GQ278" s="13"/>
      <c r="GR278" s="13"/>
      <c r="GS278" s="13"/>
      <c r="GT278" s="13"/>
      <c r="GU278" s="13"/>
      <c r="GV278" s="13"/>
      <c r="GW278" s="13"/>
      <c r="GX278" s="13"/>
      <c r="GY278" s="13"/>
      <c r="GZ278" s="13"/>
      <c r="HA278" s="13"/>
      <c r="HB278" s="13"/>
      <c r="HC278" s="13"/>
      <c r="HD278" s="13"/>
      <c r="HE278" s="13"/>
      <c r="HF278" s="13"/>
      <c r="HG278" s="13"/>
      <c r="HH278" s="13"/>
      <c r="HI278" s="13"/>
      <c r="HJ278" s="13"/>
      <c r="HK278" s="13"/>
      <c r="HL278" s="13"/>
      <c r="HM278" s="13"/>
      <c r="HN278" s="13"/>
      <c r="HO278" s="13"/>
      <c r="HP278" s="13"/>
      <c r="HQ278" s="13"/>
      <c r="HR278" s="13"/>
      <c r="HS278" s="13"/>
      <c r="HT278" s="13"/>
      <c r="HU278" s="13"/>
      <c r="HV278" s="13"/>
      <c r="HW278" s="13"/>
      <c r="HX278" s="13"/>
      <c r="HY278" s="13"/>
      <c r="HZ278" s="13"/>
      <c r="IA278" s="13"/>
      <c r="IB278" s="13"/>
      <c r="IC278" s="13"/>
      <c r="ID278" s="13"/>
      <c r="IE278" s="13"/>
      <c r="IF278" s="13"/>
      <c r="IG278" s="13"/>
      <c r="IH278" s="13"/>
      <c r="II278" s="13"/>
      <c r="IJ278" s="13"/>
      <c r="IK278" s="13"/>
      <c r="IL278" s="13"/>
      <c r="IM278" s="13"/>
      <c r="IN278" s="13"/>
      <c r="IO278" s="13"/>
      <c r="IP278" s="13"/>
      <c r="IQ278" s="13"/>
      <c r="IR278" s="13"/>
      <c r="IS278" s="13"/>
      <c r="IT278" s="13"/>
      <c r="IU278" s="13"/>
      <c r="IV278" s="13"/>
      <c r="IW278" s="13"/>
      <c r="IX278" s="13"/>
      <c r="IY278" s="13"/>
      <c r="IZ278" s="13"/>
      <c r="JA278" s="13"/>
      <c r="JB278" s="13"/>
      <c r="JC278" s="13"/>
      <c r="JD278" s="13"/>
      <c r="JE278" s="13"/>
      <c r="JF278" s="13"/>
      <c r="JG278" s="13"/>
      <c r="JH278" s="13"/>
      <c r="JI278" s="13"/>
      <c r="JJ278" s="13"/>
      <c r="JK278" s="13"/>
      <c r="JL278" s="13"/>
      <c r="JM278" s="13"/>
    </row>
    <row r="279" spans="1:273" ht="15.75" x14ac:dyDescent="0.25">
      <c r="A279" s="168" t="s">
        <v>350</v>
      </c>
      <c r="B279" s="506"/>
      <c r="C279" s="696"/>
      <c r="D279" s="696"/>
      <c r="E279" s="697"/>
      <c r="F279" s="114"/>
      <c r="G279" s="269"/>
      <c r="H279" s="115"/>
      <c r="I279" s="110"/>
      <c r="J279" s="110"/>
      <c r="K279" s="117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13"/>
      <c r="FF279" s="13"/>
      <c r="FG279" s="13"/>
      <c r="FH279" s="13"/>
      <c r="FI279" s="13"/>
      <c r="FJ279" s="13"/>
      <c r="FK279" s="13"/>
      <c r="FL279" s="13"/>
      <c r="FM279" s="13"/>
      <c r="FN279" s="13"/>
      <c r="FO279" s="13"/>
      <c r="FP279" s="13"/>
      <c r="FQ279" s="13"/>
      <c r="FR279" s="13"/>
      <c r="FS279" s="13"/>
      <c r="FT279" s="13"/>
      <c r="FU279" s="13"/>
      <c r="FV279" s="13"/>
      <c r="FW279" s="13"/>
      <c r="FX279" s="13"/>
      <c r="FY279" s="13"/>
      <c r="FZ279" s="13"/>
      <c r="GA279" s="13"/>
      <c r="GB279" s="13"/>
      <c r="GC279" s="13"/>
      <c r="GD279" s="13"/>
      <c r="GE279" s="13"/>
      <c r="GF279" s="13"/>
      <c r="GG279" s="13"/>
      <c r="GH279" s="13"/>
      <c r="GI279" s="13"/>
      <c r="GJ279" s="13"/>
      <c r="GK279" s="13"/>
      <c r="GL279" s="13"/>
      <c r="GM279" s="13"/>
      <c r="GN279" s="13"/>
      <c r="GO279" s="13"/>
      <c r="GP279" s="13"/>
      <c r="GQ279" s="13"/>
      <c r="GR279" s="13"/>
      <c r="GS279" s="13"/>
      <c r="GT279" s="13"/>
      <c r="GU279" s="13"/>
      <c r="GV279" s="13"/>
      <c r="GW279" s="13"/>
      <c r="GX279" s="13"/>
      <c r="GY279" s="13"/>
      <c r="GZ279" s="13"/>
      <c r="HA279" s="13"/>
      <c r="HB279" s="13"/>
      <c r="HC279" s="13"/>
      <c r="HD279" s="13"/>
      <c r="HE279" s="13"/>
      <c r="HF279" s="13"/>
      <c r="HG279" s="13"/>
      <c r="HH279" s="13"/>
      <c r="HI279" s="13"/>
      <c r="HJ279" s="13"/>
      <c r="HK279" s="13"/>
      <c r="HL279" s="13"/>
      <c r="HM279" s="13"/>
      <c r="HN279" s="13"/>
      <c r="HO279" s="13"/>
      <c r="HP279" s="13"/>
      <c r="HQ279" s="13"/>
      <c r="HR279" s="13"/>
      <c r="HS279" s="13"/>
      <c r="HT279" s="13"/>
      <c r="HU279" s="13"/>
      <c r="HV279" s="13"/>
      <c r="HW279" s="13"/>
      <c r="HX279" s="13"/>
      <c r="HY279" s="13"/>
      <c r="HZ279" s="13"/>
      <c r="IA279" s="13"/>
      <c r="IB279" s="13"/>
      <c r="IC279" s="13"/>
      <c r="ID279" s="13"/>
      <c r="IE279" s="13"/>
      <c r="IF279" s="13"/>
      <c r="IG279" s="13"/>
      <c r="IH279" s="13"/>
      <c r="II279" s="13"/>
      <c r="IJ279" s="13"/>
      <c r="IK279" s="13"/>
      <c r="IL279" s="13"/>
      <c r="IM279" s="13"/>
      <c r="IN279" s="13"/>
      <c r="IO279" s="13"/>
      <c r="IP279" s="13"/>
      <c r="IQ279" s="13"/>
      <c r="IR279" s="13"/>
      <c r="IS279" s="13"/>
      <c r="IT279" s="13"/>
      <c r="IU279" s="13"/>
      <c r="IV279" s="13"/>
      <c r="IW279" s="13"/>
      <c r="IX279" s="13"/>
      <c r="IY279" s="13"/>
      <c r="IZ279" s="13"/>
      <c r="JA279" s="13"/>
      <c r="JB279" s="13"/>
      <c r="JC279" s="13"/>
      <c r="JD279" s="13"/>
      <c r="JE279" s="13"/>
      <c r="JF279" s="13"/>
      <c r="JG279" s="13"/>
      <c r="JH279" s="13"/>
      <c r="JI279" s="13"/>
      <c r="JJ279" s="13"/>
      <c r="JK279" s="13"/>
      <c r="JL279" s="13"/>
      <c r="JM279" s="13"/>
    </row>
    <row r="280" spans="1:273" ht="15.75" x14ac:dyDescent="0.25">
      <c r="A280" s="168" t="s">
        <v>351</v>
      </c>
      <c r="B280" s="506"/>
      <c r="C280" s="740"/>
      <c r="D280" s="740"/>
      <c r="E280" s="741"/>
      <c r="F280" s="114"/>
      <c r="G280" s="269"/>
      <c r="H280" s="115"/>
      <c r="I280" s="110"/>
      <c r="J280" s="110"/>
      <c r="K280" s="117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  <c r="GN280" s="13"/>
      <c r="GO280" s="13"/>
      <c r="GP280" s="13"/>
      <c r="GQ280" s="13"/>
      <c r="GR280" s="13"/>
      <c r="GS280" s="13"/>
      <c r="GT280" s="13"/>
      <c r="GU280" s="13"/>
      <c r="GV280" s="13"/>
      <c r="GW280" s="13"/>
      <c r="GX280" s="13"/>
      <c r="GY280" s="13"/>
      <c r="GZ280" s="13"/>
      <c r="HA280" s="13"/>
      <c r="HB280" s="13"/>
      <c r="HC280" s="13"/>
      <c r="HD280" s="13"/>
      <c r="HE280" s="13"/>
      <c r="HF280" s="13"/>
      <c r="HG280" s="13"/>
      <c r="HH280" s="13"/>
      <c r="HI280" s="13"/>
      <c r="HJ280" s="13"/>
      <c r="HK280" s="13"/>
      <c r="HL280" s="13"/>
      <c r="HM280" s="13"/>
      <c r="HN280" s="13"/>
      <c r="HO280" s="13"/>
      <c r="HP280" s="13"/>
      <c r="HQ280" s="13"/>
      <c r="HR280" s="13"/>
      <c r="HS280" s="13"/>
      <c r="HT280" s="13"/>
      <c r="HU280" s="13"/>
      <c r="HV280" s="13"/>
      <c r="HW280" s="13"/>
      <c r="HX280" s="13"/>
      <c r="HY280" s="13"/>
      <c r="HZ280" s="13"/>
      <c r="IA280" s="13"/>
      <c r="IB280" s="13"/>
      <c r="IC280" s="13"/>
      <c r="ID280" s="13"/>
      <c r="IE280" s="13"/>
      <c r="IF280" s="13"/>
      <c r="IG280" s="13"/>
      <c r="IH280" s="13"/>
      <c r="II280" s="13"/>
      <c r="IJ280" s="13"/>
      <c r="IK280" s="13"/>
      <c r="IL280" s="13"/>
      <c r="IM280" s="13"/>
      <c r="IN280" s="13"/>
      <c r="IO280" s="13"/>
      <c r="IP280" s="13"/>
      <c r="IQ280" s="13"/>
      <c r="IR280" s="13"/>
      <c r="IS280" s="13"/>
      <c r="IT280" s="13"/>
      <c r="IU280" s="13"/>
      <c r="IV280" s="13"/>
      <c r="IW280" s="13"/>
      <c r="IX280" s="13"/>
      <c r="IY280" s="13"/>
      <c r="IZ280" s="13"/>
      <c r="JA280" s="13"/>
      <c r="JB280" s="13"/>
      <c r="JC280" s="13"/>
      <c r="JD280" s="13"/>
      <c r="JE280" s="13"/>
      <c r="JF280" s="13"/>
      <c r="JG280" s="13"/>
      <c r="JH280" s="13"/>
      <c r="JI280" s="13"/>
      <c r="JJ280" s="13"/>
      <c r="JK280" s="13"/>
      <c r="JL280" s="13"/>
      <c r="JM280" s="13"/>
    </row>
    <row r="281" spans="1:273" ht="15.75" x14ac:dyDescent="0.25">
      <c r="A281" s="170"/>
      <c r="B281" s="578" t="s">
        <v>196</v>
      </c>
      <c r="C281" s="579"/>
      <c r="D281" s="579"/>
      <c r="E281" s="580"/>
      <c r="F281" s="153" t="s">
        <v>9</v>
      </c>
      <c r="G281" s="153" t="s">
        <v>9</v>
      </c>
      <c r="H281" s="137">
        <f>SUM(H276:H280)</f>
        <v>0</v>
      </c>
      <c r="I281" s="233">
        <f>SUM(I276:I279)</f>
        <v>0</v>
      </c>
      <c r="J281" s="233">
        <f>SUM(J276:J279)</f>
        <v>0</v>
      </c>
      <c r="K281" s="233">
        <f>SUM(K276:K279)</f>
        <v>0</v>
      </c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  <c r="GN281" s="13"/>
      <c r="GO281" s="13"/>
      <c r="GP281" s="13"/>
      <c r="GQ281" s="13"/>
      <c r="GR281" s="13"/>
      <c r="GS281" s="13"/>
      <c r="GT281" s="13"/>
      <c r="GU281" s="13"/>
      <c r="GV281" s="13"/>
      <c r="GW281" s="13"/>
      <c r="GX281" s="13"/>
      <c r="GY281" s="13"/>
      <c r="GZ281" s="13"/>
      <c r="HA281" s="13"/>
      <c r="HB281" s="13"/>
      <c r="HC281" s="13"/>
      <c r="HD281" s="13"/>
      <c r="HE281" s="13"/>
      <c r="HF281" s="13"/>
      <c r="HG281" s="13"/>
      <c r="HH281" s="13"/>
      <c r="HI281" s="13"/>
      <c r="HJ281" s="13"/>
      <c r="HK281" s="13"/>
      <c r="HL281" s="13"/>
      <c r="HM281" s="13"/>
      <c r="HN281" s="13"/>
      <c r="HO281" s="13"/>
      <c r="HP281" s="13"/>
      <c r="HQ281" s="13"/>
      <c r="HR281" s="13"/>
      <c r="HS281" s="13"/>
      <c r="HT281" s="13"/>
      <c r="HU281" s="13"/>
      <c r="HV281" s="13"/>
      <c r="HW281" s="13"/>
      <c r="HX281" s="13"/>
      <c r="HY281" s="13"/>
      <c r="HZ281" s="13"/>
      <c r="IA281" s="13"/>
      <c r="IB281" s="13"/>
      <c r="IC281" s="13"/>
      <c r="ID281" s="13"/>
      <c r="IE281" s="13"/>
      <c r="IF281" s="13"/>
      <c r="IG281" s="13"/>
      <c r="IH281" s="13"/>
      <c r="II281" s="13"/>
      <c r="IJ281" s="13"/>
      <c r="IK281" s="13"/>
      <c r="IL281" s="13"/>
      <c r="IM281" s="13"/>
      <c r="IN281" s="13"/>
      <c r="IO281" s="13"/>
      <c r="IP281" s="13"/>
      <c r="IQ281" s="13"/>
      <c r="IR281" s="13"/>
      <c r="IS281" s="13"/>
      <c r="IT281" s="13"/>
      <c r="IU281" s="13"/>
      <c r="IV281" s="13"/>
      <c r="IW281" s="13"/>
      <c r="IX281" s="13"/>
      <c r="IY281" s="13"/>
      <c r="IZ281" s="13"/>
      <c r="JA281" s="13"/>
      <c r="JB281" s="13"/>
      <c r="JC281" s="13"/>
      <c r="JD281" s="13"/>
      <c r="JE281" s="13"/>
      <c r="JF281" s="13"/>
      <c r="JG281" s="13"/>
      <c r="JH281" s="13"/>
      <c r="JI281" s="13"/>
      <c r="JJ281" s="13"/>
      <c r="JK281" s="13"/>
      <c r="JL281" s="13"/>
      <c r="JM281" s="13"/>
    </row>
    <row r="282" spans="1:273" ht="15.75" x14ac:dyDescent="0.25">
      <c r="A282" s="125"/>
      <c r="B282" s="154"/>
      <c r="C282" s="155"/>
      <c r="D282" s="155"/>
      <c r="E282" s="155"/>
      <c r="F282" s="156"/>
      <c r="G282" s="156"/>
      <c r="H282" s="172"/>
      <c r="I282" s="235"/>
      <c r="J282" s="235"/>
      <c r="K282" s="235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13"/>
      <c r="GW282" s="13"/>
      <c r="GX282" s="13"/>
      <c r="GY282" s="13"/>
      <c r="GZ282" s="13"/>
      <c r="HA282" s="13"/>
      <c r="HB282" s="13"/>
      <c r="HC282" s="13"/>
      <c r="HD282" s="13"/>
      <c r="HE282" s="13"/>
      <c r="HF282" s="13"/>
      <c r="HG282" s="13"/>
      <c r="HH282" s="13"/>
      <c r="HI282" s="13"/>
      <c r="HJ282" s="13"/>
      <c r="HK282" s="13"/>
      <c r="HL282" s="13"/>
      <c r="HM282" s="13"/>
      <c r="HN282" s="13"/>
      <c r="HO282" s="13"/>
      <c r="HP282" s="13"/>
      <c r="HQ282" s="13"/>
      <c r="HR282" s="13"/>
      <c r="HS282" s="13"/>
      <c r="HT282" s="13"/>
      <c r="HU282" s="13"/>
      <c r="HV282" s="13"/>
      <c r="HW282" s="13"/>
      <c r="HX282" s="13"/>
      <c r="HY282" s="13"/>
      <c r="HZ282" s="13"/>
      <c r="IA282" s="13"/>
      <c r="IB282" s="13"/>
      <c r="IC282" s="13"/>
      <c r="ID282" s="13"/>
      <c r="IE282" s="13"/>
      <c r="IF282" s="13"/>
      <c r="IG282" s="13"/>
      <c r="IH282" s="13"/>
      <c r="II282" s="13"/>
      <c r="IJ282" s="13"/>
      <c r="IK282" s="13"/>
      <c r="IL282" s="13"/>
      <c r="IM282" s="13"/>
      <c r="IN282" s="13"/>
      <c r="IO282" s="13"/>
      <c r="IP282" s="13"/>
      <c r="IQ282" s="13"/>
      <c r="IR282" s="13"/>
      <c r="IS282" s="13"/>
      <c r="IT282" s="13"/>
      <c r="IU282" s="13"/>
      <c r="IV282" s="13"/>
      <c r="IW282" s="13"/>
      <c r="IX282" s="13"/>
      <c r="IY282" s="13"/>
      <c r="IZ282" s="13"/>
      <c r="JA282" s="13"/>
      <c r="JB282" s="13"/>
      <c r="JC282" s="13"/>
      <c r="JD282" s="13"/>
      <c r="JE282" s="13"/>
      <c r="JF282" s="13"/>
      <c r="JG282" s="13"/>
      <c r="JH282" s="13"/>
      <c r="JI282" s="13"/>
      <c r="JJ282" s="13"/>
      <c r="JK282" s="13"/>
      <c r="JL282" s="13"/>
      <c r="JM282" s="13"/>
    </row>
    <row r="283" spans="1:273" ht="15.75" x14ac:dyDescent="0.25">
      <c r="A283" s="55"/>
      <c r="B283" s="154"/>
      <c r="C283" s="155"/>
      <c r="D283" s="155"/>
      <c r="E283" s="155"/>
      <c r="F283" s="156"/>
      <c r="G283" s="156"/>
      <c r="H283" s="172"/>
      <c r="I283" s="172"/>
      <c r="J283" s="172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  <c r="GN283" s="13"/>
      <c r="GO283" s="13"/>
      <c r="GP283" s="13"/>
      <c r="GQ283" s="13"/>
      <c r="GR283" s="13"/>
      <c r="GS283" s="13"/>
      <c r="GT283" s="13"/>
      <c r="GU283" s="13"/>
      <c r="GV283" s="13"/>
      <c r="GW283" s="13"/>
      <c r="GX283" s="13"/>
      <c r="GY283" s="13"/>
      <c r="GZ283" s="13"/>
      <c r="HA283" s="13"/>
      <c r="HB283" s="13"/>
      <c r="HC283" s="13"/>
      <c r="HD283" s="13"/>
      <c r="HE283" s="13"/>
      <c r="HF283" s="13"/>
      <c r="HG283" s="13"/>
      <c r="HH283" s="13"/>
      <c r="HI283" s="13"/>
      <c r="HJ283" s="13"/>
      <c r="HK283" s="13"/>
      <c r="HL283" s="13"/>
      <c r="HM283" s="13"/>
      <c r="HN283" s="13"/>
      <c r="HO283" s="13"/>
      <c r="HP283" s="13"/>
      <c r="HQ283" s="13"/>
      <c r="HR283" s="13"/>
      <c r="HS283" s="13"/>
      <c r="HT283" s="13"/>
      <c r="HU283" s="13"/>
      <c r="HV283" s="13"/>
      <c r="HW283" s="13"/>
      <c r="HX283" s="13"/>
      <c r="HY283" s="13"/>
      <c r="HZ283" s="13"/>
      <c r="IA283" s="13"/>
      <c r="IB283" s="13"/>
      <c r="IC283" s="13"/>
      <c r="ID283" s="13"/>
      <c r="IE283" s="13"/>
      <c r="IF283" s="13"/>
      <c r="IG283" s="13"/>
      <c r="IH283" s="13"/>
      <c r="II283" s="13"/>
      <c r="IJ283" s="13"/>
      <c r="IK283" s="13"/>
      <c r="IL283" s="13"/>
      <c r="IM283" s="13"/>
      <c r="IN283" s="13"/>
      <c r="IO283" s="13"/>
      <c r="IP283" s="13"/>
      <c r="IQ283" s="13"/>
      <c r="IR283" s="13"/>
      <c r="IS283" s="13"/>
      <c r="IT283" s="13"/>
      <c r="IU283" s="13"/>
      <c r="IV283" s="13"/>
      <c r="IW283" s="13"/>
      <c r="IX283" s="13"/>
      <c r="IY283" s="13"/>
      <c r="IZ283" s="13"/>
      <c r="JA283" s="13"/>
      <c r="JB283" s="13"/>
      <c r="JC283" s="13"/>
      <c r="JD283" s="13"/>
      <c r="JE283" s="13"/>
      <c r="JF283" s="13"/>
      <c r="JG283" s="13"/>
      <c r="JH283" s="13"/>
      <c r="JI283" s="13"/>
      <c r="JJ283" s="13"/>
      <c r="JK283" s="13"/>
      <c r="JL283" s="13"/>
      <c r="JM283" s="13"/>
    </row>
    <row r="284" spans="1:273" ht="236.25" x14ac:dyDescent="0.25">
      <c r="A284" s="581" t="s">
        <v>268</v>
      </c>
      <c r="B284" s="581"/>
      <c r="C284" s="581"/>
      <c r="D284" s="581"/>
      <c r="E284" s="581"/>
      <c r="F284" s="581"/>
      <c r="G284" s="581"/>
      <c r="H284" s="581"/>
      <c r="I284" s="581"/>
      <c r="J284" s="581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  <c r="GN284" s="13"/>
      <c r="GO284" s="13"/>
      <c r="GP284" s="13"/>
      <c r="GQ284" s="13"/>
      <c r="GR284" s="13"/>
      <c r="GS284" s="13"/>
      <c r="GT284" s="13"/>
      <c r="GU284" s="13"/>
      <c r="GV284" s="13"/>
      <c r="GW284" s="13"/>
      <c r="GX284" s="13"/>
      <c r="GY284" s="13"/>
      <c r="GZ284" s="13"/>
      <c r="HA284" s="13"/>
      <c r="HB284" s="13"/>
      <c r="HC284" s="13"/>
      <c r="HD284" s="13"/>
      <c r="HE284" s="13"/>
      <c r="HF284" s="13"/>
      <c r="HG284" s="13"/>
      <c r="HH284" s="13"/>
      <c r="HI284" s="13"/>
      <c r="HJ284" s="13"/>
      <c r="HK284" s="13"/>
      <c r="HL284" s="13"/>
      <c r="HM284" s="13"/>
      <c r="HN284" s="13"/>
      <c r="HO284" s="13"/>
      <c r="HP284" s="13"/>
      <c r="HQ284" s="13"/>
      <c r="HR284" s="13"/>
      <c r="HS284" s="13"/>
      <c r="HT284" s="13"/>
      <c r="HU284" s="13"/>
      <c r="HV284" s="13"/>
      <c r="HW284" s="13"/>
      <c r="HX284" s="13"/>
      <c r="HY284" s="13"/>
      <c r="HZ284" s="13"/>
      <c r="IA284" s="13"/>
      <c r="IB284" s="13"/>
      <c r="IC284" s="13"/>
      <c r="ID284" s="13"/>
      <c r="IE284" s="13"/>
      <c r="IF284" s="13"/>
      <c r="IG284" s="13"/>
      <c r="IH284" s="13"/>
      <c r="II284" s="13"/>
      <c r="IJ284" s="13"/>
      <c r="IK284" s="13"/>
      <c r="IL284" s="13"/>
      <c r="IM284" s="13"/>
      <c r="IN284" s="13"/>
      <c r="IO284" s="13"/>
      <c r="IP284" s="13"/>
      <c r="IQ284" s="13"/>
      <c r="IR284" s="13"/>
      <c r="IS284" s="13"/>
      <c r="IT284" s="13"/>
      <c r="IU284" s="13"/>
      <c r="IV284" s="13"/>
      <c r="IW284" s="13"/>
      <c r="IX284" s="13"/>
      <c r="IY284" s="13"/>
      <c r="IZ284" s="13"/>
      <c r="JA284" s="13"/>
      <c r="JB284" s="13"/>
      <c r="JC284" s="13"/>
      <c r="JD284" s="13"/>
      <c r="JE284" s="13"/>
      <c r="JF284" s="13"/>
      <c r="JG284" s="13"/>
      <c r="JH284" s="13"/>
      <c r="JI284" s="13"/>
      <c r="JJ284" s="13"/>
      <c r="JK284" s="13"/>
      <c r="JL284" s="13"/>
      <c r="JM284" s="13"/>
    </row>
    <row r="285" spans="1:273" ht="15.75" x14ac:dyDescent="0.2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  <c r="GU285" s="13"/>
      <c r="GV285" s="13"/>
      <c r="GW285" s="13"/>
      <c r="GX285" s="13"/>
      <c r="GY285" s="13"/>
      <c r="GZ285" s="13"/>
      <c r="HA285" s="13"/>
      <c r="HB285" s="13"/>
      <c r="HC285" s="13"/>
      <c r="HD285" s="13"/>
      <c r="HE285" s="13"/>
      <c r="HF285" s="13"/>
      <c r="HG285" s="13"/>
      <c r="HH285" s="13"/>
      <c r="HI285" s="13"/>
      <c r="HJ285" s="13"/>
      <c r="HK285" s="13"/>
      <c r="HL285" s="13"/>
      <c r="HM285" s="13"/>
      <c r="HN285" s="13"/>
      <c r="HO285" s="13"/>
      <c r="HP285" s="13"/>
      <c r="HQ285" s="13"/>
      <c r="HR285" s="13"/>
      <c r="HS285" s="13"/>
      <c r="HT285" s="13"/>
      <c r="HU285" s="13"/>
      <c r="HV285" s="13"/>
      <c r="HW285" s="13"/>
      <c r="HX285" s="13"/>
      <c r="HY285" s="13"/>
      <c r="HZ285" s="13"/>
      <c r="IA285" s="13"/>
      <c r="IB285" s="13"/>
      <c r="IC285" s="13"/>
      <c r="ID285" s="13"/>
      <c r="IE285" s="13"/>
      <c r="IF285" s="13"/>
      <c r="IG285" s="13"/>
      <c r="IH285" s="13"/>
      <c r="II285" s="13"/>
      <c r="IJ285" s="13"/>
      <c r="IK285" s="13"/>
      <c r="IL285" s="13"/>
      <c r="IM285" s="13"/>
      <c r="IN285" s="13"/>
      <c r="IO285" s="13"/>
      <c r="IP285" s="13"/>
      <c r="IQ285" s="13"/>
      <c r="IR285" s="13"/>
      <c r="IS285" s="13"/>
      <c r="IT285" s="13"/>
      <c r="IU285" s="13"/>
      <c r="IV285" s="13"/>
      <c r="IW285" s="13"/>
      <c r="IX285" s="13"/>
      <c r="IY285" s="13"/>
      <c r="IZ285" s="13"/>
      <c r="JA285" s="13"/>
      <c r="JB285" s="13"/>
      <c r="JC285" s="13"/>
      <c r="JD285" s="13"/>
      <c r="JE285" s="13"/>
      <c r="JF285" s="13"/>
      <c r="JG285" s="13"/>
      <c r="JH285" s="13"/>
      <c r="JI285" s="13"/>
      <c r="JJ285" s="13"/>
      <c r="JK285" s="13"/>
      <c r="JL285" s="13"/>
      <c r="JM285" s="13"/>
    </row>
    <row r="286" spans="1:273" ht="15.75" x14ac:dyDescent="0.25">
      <c r="A286" s="45"/>
      <c r="B286" s="30" t="s">
        <v>198</v>
      </c>
      <c r="C286" s="582" t="s">
        <v>103</v>
      </c>
      <c r="D286" s="583"/>
      <c r="E286" s="583"/>
      <c r="F286" s="583"/>
      <c r="G286" s="583"/>
      <c r="H286" s="583"/>
      <c r="I286" s="583"/>
      <c r="J286" s="58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3"/>
      <c r="GT286" s="13"/>
      <c r="GU286" s="13"/>
      <c r="GV286" s="13"/>
      <c r="GW286" s="13"/>
      <c r="GX286" s="13"/>
      <c r="GY286" s="13"/>
      <c r="GZ286" s="13"/>
      <c r="HA286" s="13"/>
      <c r="HB286" s="13"/>
      <c r="HC286" s="13"/>
      <c r="HD286" s="13"/>
      <c r="HE286" s="13"/>
      <c r="HF286" s="13"/>
      <c r="HG286" s="13"/>
      <c r="HH286" s="13"/>
      <c r="HI286" s="13"/>
      <c r="HJ286" s="13"/>
      <c r="HK286" s="13"/>
      <c r="HL286" s="13"/>
      <c r="HM286" s="13"/>
      <c r="HN286" s="13"/>
      <c r="HO286" s="13"/>
      <c r="HP286" s="13"/>
      <c r="HQ286" s="13"/>
      <c r="HR286" s="13"/>
      <c r="HS286" s="13"/>
      <c r="HT286" s="13"/>
      <c r="HU286" s="13"/>
      <c r="HV286" s="13"/>
      <c r="HW286" s="13"/>
      <c r="HX286" s="13"/>
      <c r="HY286" s="13"/>
      <c r="HZ286" s="13"/>
      <c r="IA286" s="13"/>
      <c r="IB286" s="13"/>
      <c r="IC286" s="13"/>
      <c r="ID286" s="13"/>
      <c r="IE286" s="13"/>
      <c r="IF286" s="13"/>
      <c r="IG286" s="13"/>
      <c r="IH286" s="13"/>
      <c r="II286" s="13"/>
      <c r="IJ286" s="13"/>
      <c r="IK286" s="13"/>
      <c r="IL286" s="13"/>
      <c r="IM286" s="13"/>
      <c r="IN286" s="13"/>
      <c r="IO286" s="13"/>
      <c r="IP286" s="13"/>
      <c r="IQ286" s="13"/>
      <c r="IR286" s="13"/>
      <c r="IS286" s="13"/>
      <c r="IT286" s="13"/>
      <c r="IU286" s="13"/>
      <c r="IV286" s="13"/>
      <c r="IW286" s="13"/>
      <c r="IX286" s="13"/>
      <c r="IY286" s="13"/>
      <c r="IZ286" s="13"/>
      <c r="JA286" s="13"/>
      <c r="JB286" s="13"/>
      <c r="JC286" s="13"/>
      <c r="JD286" s="13"/>
      <c r="JE286" s="13"/>
      <c r="JF286" s="13"/>
      <c r="JG286" s="13"/>
      <c r="JH286" s="13"/>
      <c r="JI286" s="13"/>
      <c r="JJ286" s="13"/>
      <c r="JK286" s="13"/>
      <c r="JL286" s="13"/>
      <c r="JM286" s="13"/>
    </row>
    <row r="287" spans="1:273" x14ac:dyDescent="0.25"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  <c r="EV287" s="13"/>
      <c r="EW287" s="13"/>
      <c r="EX287" s="13"/>
      <c r="EY287" s="13"/>
      <c r="EZ287" s="13"/>
      <c r="FA287" s="13"/>
      <c r="FB287" s="13"/>
      <c r="FC287" s="13"/>
      <c r="FD287" s="13"/>
      <c r="FE287" s="13"/>
      <c r="FF287" s="13"/>
      <c r="FG287" s="13"/>
      <c r="FH287" s="13"/>
      <c r="FI287" s="13"/>
      <c r="FJ287" s="13"/>
      <c r="FK287" s="13"/>
      <c r="FL287" s="13"/>
      <c r="FM287" s="13"/>
      <c r="FN287" s="13"/>
      <c r="FO287" s="13"/>
      <c r="FP287" s="13"/>
      <c r="FQ287" s="13"/>
      <c r="FR287" s="13"/>
      <c r="FS287" s="13"/>
      <c r="FT287" s="13"/>
      <c r="FU287" s="13"/>
      <c r="FV287" s="13"/>
      <c r="FW287" s="13"/>
      <c r="FX287" s="13"/>
      <c r="FY287" s="13"/>
      <c r="FZ287" s="13"/>
      <c r="GA287" s="13"/>
      <c r="GB287" s="13"/>
      <c r="GC287" s="13"/>
      <c r="GD287" s="13"/>
      <c r="GE287" s="13"/>
      <c r="GF287" s="13"/>
      <c r="GG287" s="13"/>
      <c r="GH287" s="13"/>
      <c r="GI287" s="13"/>
      <c r="GJ287" s="13"/>
      <c r="GK287" s="13"/>
      <c r="GL287" s="13"/>
      <c r="GM287" s="13"/>
      <c r="GN287" s="13"/>
      <c r="GO287" s="13"/>
      <c r="GP287" s="13"/>
      <c r="GQ287" s="13"/>
      <c r="GR287" s="13"/>
      <c r="GS287" s="13"/>
      <c r="GT287" s="13"/>
      <c r="GU287" s="13"/>
      <c r="GV287" s="13"/>
      <c r="GW287" s="13"/>
      <c r="GX287" s="13"/>
      <c r="GY287" s="13"/>
      <c r="GZ287" s="13"/>
      <c r="HA287" s="13"/>
      <c r="HB287" s="13"/>
      <c r="HC287" s="13"/>
      <c r="HD287" s="13"/>
      <c r="HE287" s="13"/>
      <c r="HF287" s="13"/>
      <c r="HG287" s="13"/>
      <c r="HH287" s="13"/>
      <c r="HI287" s="13"/>
      <c r="HJ287" s="13"/>
      <c r="HK287" s="13"/>
      <c r="HL287" s="13"/>
      <c r="HM287" s="13"/>
      <c r="HN287" s="13"/>
      <c r="HO287" s="13"/>
      <c r="HP287" s="13"/>
      <c r="HQ287" s="13"/>
      <c r="HR287" s="13"/>
      <c r="HS287" s="13"/>
      <c r="HT287" s="13"/>
      <c r="HU287" s="13"/>
      <c r="HV287" s="13"/>
      <c r="HW287" s="13"/>
      <c r="HX287" s="13"/>
      <c r="HY287" s="13"/>
      <c r="HZ287" s="13"/>
      <c r="IA287" s="13"/>
      <c r="IB287" s="13"/>
      <c r="IC287" s="13"/>
      <c r="ID287" s="13"/>
      <c r="IE287" s="13"/>
      <c r="IF287" s="13"/>
      <c r="IG287" s="13"/>
      <c r="IH287" s="13"/>
      <c r="II287" s="13"/>
      <c r="IJ287" s="13"/>
      <c r="IK287" s="13"/>
      <c r="IL287" s="13"/>
      <c r="IM287" s="13"/>
      <c r="IN287" s="13"/>
      <c r="IO287" s="13"/>
      <c r="IP287" s="13"/>
      <c r="IQ287" s="13"/>
      <c r="IR287" s="13"/>
      <c r="IS287" s="13"/>
      <c r="IT287" s="13"/>
      <c r="IU287" s="13"/>
      <c r="IV287" s="13"/>
      <c r="IW287" s="13"/>
      <c r="IX287" s="13"/>
      <c r="IY287" s="13"/>
      <c r="IZ287" s="13"/>
      <c r="JA287" s="13"/>
      <c r="JB287" s="13"/>
      <c r="JC287" s="13"/>
      <c r="JD287" s="13"/>
      <c r="JE287" s="13"/>
      <c r="JF287" s="13"/>
      <c r="JG287" s="13"/>
      <c r="JH287" s="13"/>
      <c r="JI287" s="13"/>
      <c r="JJ287" s="13"/>
      <c r="JK287" s="13"/>
      <c r="JL287" s="13"/>
      <c r="JM287" s="13"/>
    </row>
    <row r="288" spans="1:273" ht="90" x14ac:dyDescent="0.25">
      <c r="A288" s="585" t="s">
        <v>200</v>
      </c>
      <c r="B288" s="584"/>
      <c r="C288" s="584"/>
      <c r="D288" s="584"/>
      <c r="E288" s="584"/>
      <c r="F288" s="584"/>
      <c r="G288" s="584"/>
      <c r="H288" s="458"/>
      <c r="I288" s="241" t="s">
        <v>273</v>
      </c>
      <c r="J288" s="241" t="s">
        <v>274</v>
      </c>
      <c r="K288" s="241" t="s">
        <v>278</v>
      </c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  <c r="HF288" s="13"/>
      <c r="HG288" s="13"/>
      <c r="HH288" s="13"/>
      <c r="HI288" s="13"/>
      <c r="HJ288" s="13"/>
      <c r="HK288" s="13"/>
      <c r="HL288" s="13"/>
      <c r="HM288" s="13"/>
      <c r="HN288" s="13"/>
      <c r="HO288" s="13"/>
      <c r="HP288" s="13"/>
      <c r="HQ288" s="13"/>
      <c r="HR288" s="13"/>
      <c r="HS288" s="13"/>
      <c r="HT288" s="13"/>
      <c r="HU288" s="13"/>
      <c r="HV288" s="13"/>
      <c r="HW288" s="13"/>
      <c r="HX288" s="13"/>
      <c r="HY288" s="13"/>
      <c r="HZ288" s="13"/>
      <c r="IA288" s="13"/>
      <c r="IB288" s="13"/>
      <c r="IC288" s="13"/>
      <c r="ID288" s="13"/>
      <c r="IE288" s="13"/>
      <c r="IF288" s="13"/>
      <c r="IG288" s="13"/>
      <c r="IH288" s="13"/>
      <c r="II288" s="13"/>
      <c r="IJ288" s="13"/>
      <c r="IK288" s="13"/>
      <c r="IL288" s="13"/>
      <c r="IM288" s="13"/>
      <c r="IN288" s="13"/>
      <c r="IO288" s="13"/>
      <c r="IP288" s="13"/>
      <c r="IQ288" s="13"/>
      <c r="IR288" s="13"/>
      <c r="IS288" s="13"/>
      <c r="IT288" s="13"/>
      <c r="IU288" s="13"/>
      <c r="IV288" s="13"/>
      <c r="IW288" s="13"/>
      <c r="IX288" s="13"/>
      <c r="IY288" s="13"/>
      <c r="IZ288" s="13"/>
      <c r="JA288" s="13"/>
      <c r="JB288" s="13"/>
      <c r="JC288" s="13"/>
      <c r="JD288" s="13"/>
      <c r="JE288" s="13"/>
      <c r="JF288" s="13"/>
      <c r="JG288" s="13"/>
      <c r="JH288" s="13"/>
      <c r="JI288" s="13"/>
      <c r="JJ288" s="13"/>
      <c r="JK288" s="13"/>
      <c r="JL288" s="13"/>
      <c r="JM288" s="13"/>
    </row>
    <row r="289" spans="1:273" ht="45" x14ac:dyDescent="0.25">
      <c r="A289" s="241" t="s">
        <v>201</v>
      </c>
      <c r="B289" s="457" t="s">
        <v>238</v>
      </c>
      <c r="C289" s="584"/>
      <c r="D289" s="458"/>
      <c r="E289" s="47" t="s">
        <v>258</v>
      </c>
      <c r="F289" s="47" t="s">
        <v>269</v>
      </c>
      <c r="G289" s="47" t="s">
        <v>338</v>
      </c>
      <c r="H289" s="47" t="s">
        <v>270</v>
      </c>
      <c r="I289" s="47" t="s">
        <v>270</v>
      </c>
      <c r="J289" s="47" t="s">
        <v>270</v>
      </c>
      <c r="K289" s="47" t="s">
        <v>270</v>
      </c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  <c r="FN289" s="13"/>
      <c r="FO289" s="13"/>
      <c r="FP289" s="13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  <c r="GN289" s="13"/>
      <c r="GO289" s="13"/>
      <c r="GP289" s="13"/>
      <c r="GQ289" s="13"/>
      <c r="GR289" s="13"/>
      <c r="GS289" s="13"/>
      <c r="GT289" s="13"/>
      <c r="GU289" s="13"/>
      <c r="GV289" s="13"/>
      <c r="GW289" s="13"/>
      <c r="GX289" s="13"/>
      <c r="GY289" s="13"/>
      <c r="GZ289" s="13"/>
      <c r="HA289" s="13"/>
      <c r="HB289" s="13"/>
      <c r="HC289" s="13"/>
      <c r="HD289" s="13"/>
      <c r="HE289" s="13"/>
      <c r="HF289" s="13"/>
      <c r="HG289" s="13"/>
      <c r="HH289" s="13"/>
      <c r="HI289" s="13"/>
      <c r="HJ289" s="13"/>
      <c r="HK289" s="13"/>
      <c r="HL289" s="13"/>
      <c r="HM289" s="13"/>
      <c r="HN289" s="13"/>
      <c r="HO289" s="13"/>
      <c r="HP289" s="13"/>
      <c r="HQ289" s="13"/>
      <c r="HR289" s="13"/>
      <c r="HS289" s="13"/>
      <c r="HT289" s="13"/>
      <c r="HU289" s="13"/>
      <c r="HV289" s="13"/>
      <c r="HW289" s="13"/>
      <c r="HX289" s="13"/>
      <c r="HY289" s="13"/>
      <c r="HZ289" s="13"/>
      <c r="IA289" s="13"/>
      <c r="IB289" s="13"/>
      <c r="IC289" s="13"/>
      <c r="ID289" s="13"/>
      <c r="IE289" s="13"/>
      <c r="IF289" s="13"/>
      <c r="IG289" s="13"/>
      <c r="IH289" s="13"/>
      <c r="II289" s="13"/>
      <c r="IJ289" s="13"/>
      <c r="IK289" s="13"/>
      <c r="IL289" s="13"/>
      <c r="IM289" s="13"/>
      <c r="IN289" s="13"/>
      <c r="IO289" s="13"/>
      <c r="IP289" s="13"/>
      <c r="IQ289" s="13"/>
      <c r="IR289" s="13"/>
      <c r="IS289" s="13"/>
      <c r="IT289" s="13"/>
      <c r="IU289" s="13"/>
      <c r="IV289" s="13"/>
      <c r="IW289" s="13"/>
      <c r="IX289" s="13"/>
      <c r="IY289" s="13"/>
      <c r="IZ289" s="13"/>
      <c r="JA289" s="13"/>
      <c r="JB289" s="13"/>
      <c r="JC289" s="13"/>
      <c r="JD289" s="13"/>
      <c r="JE289" s="13"/>
      <c r="JF289" s="13"/>
      <c r="JG289" s="13"/>
      <c r="JH289" s="13"/>
      <c r="JI289" s="13"/>
      <c r="JJ289" s="13"/>
      <c r="JK289" s="13"/>
      <c r="JL289" s="13"/>
      <c r="JM289" s="13"/>
    </row>
    <row r="290" spans="1:273" x14ac:dyDescent="0.25">
      <c r="A290" s="54">
        <v>1</v>
      </c>
      <c r="B290" s="604" t="s">
        <v>1</v>
      </c>
      <c r="C290" s="605"/>
      <c r="D290" s="605"/>
      <c r="E290" s="246" t="s">
        <v>2</v>
      </c>
      <c r="F290" s="246" t="s">
        <v>124</v>
      </c>
      <c r="G290" s="246" t="s">
        <v>3</v>
      </c>
      <c r="H290" s="246" t="s">
        <v>4</v>
      </c>
      <c r="I290" s="133" t="s">
        <v>5</v>
      </c>
      <c r="J290" s="54">
        <v>8</v>
      </c>
      <c r="K290" s="54">
        <v>9</v>
      </c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  <c r="FN290" s="13"/>
      <c r="FO290" s="13"/>
      <c r="FP290" s="13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  <c r="GN290" s="13"/>
      <c r="GO290" s="13"/>
      <c r="GP290" s="13"/>
      <c r="GQ290" s="13"/>
      <c r="GR290" s="13"/>
      <c r="GS290" s="13"/>
      <c r="GT290" s="13"/>
      <c r="GU290" s="13"/>
      <c r="GV290" s="13"/>
      <c r="GW290" s="13"/>
      <c r="GX290" s="13"/>
      <c r="GY290" s="13"/>
      <c r="GZ290" s="13"/>
      <c r="HA290" s="13"/>
      <c r="HB290" s="13"/>
      <c r="HC290" s="13"/>
      <c r="HD290" s="13"/>
      <c r="HE290" s="13"/>
      <c r="HF290" s="13"/>
      <c r="HG290" s="13"/>
      <c r="HH290" s="13"/>
      <c r="HI290" s="13"/>
      <c r="HJ290" s="13"/>
      <c r="HK290" s="13"/>
      <c r="HL290" s="13"/>
      <c r="HM290" s="13"/>
      <c r="HN290" s="13"/>
      <c r="HO290" s="13"/>
      <c r="HP290" s="13"/>
      <c r="HQ290" s="13"/>
      <c r="HR290" s="13"/>
      <c r="HS290" s="13"/>
      <c r="HT290" s="13"/>
      <c r="HU290" s="13"/>
      <c r="HV290" s="13"/>
      <c r="HW290" s="13"/>
      <c r="HX290" s="13"/>
      <c r="HY290" s="13"/>
      <c r="HZ290" s="13"/>
      <c r="IA290" s="13"/>
      <c r="IB290" s="13"/>
      <c r="IC290" s="13"/>
      <c r="ID290" s="13"/>
      <c r="IE290" s="13"/>
      <c r="IF290" s="13"/>
      <c r="IG290" s="13"/>
      <c r="IH290" s="13"/>
      <c r="II290" s="13"/>
      <c r="IJ290" s="13"/>
      <c r="IK290" s="13"/>
      <c r="IL290" s="13"/>
      <c r="IM290" s="13"/>
      <c r="IN290" s="13"/>
      <c r="IO290" s="13"/>
      <c r="IP290" s="13"/>
      <c r="IQ290" s="13"/>
      <c r="IR290" s="13"/>
      <c r="IS290" s="13"/>
      <c r="IT290" s="13"/>
      <c r="IU290" s="13"/>
      <c r="IV290" s="13"/>
      <c r="IW290" s="13"/>
      <c r="IX290" s="13"/>
      <c r="IY290" s="13"/>
      <c r="IZ290" s="13"/>
      <c r="JA290" s="13"/>
      <c r="JB290" s="13"/>
      <c r="JC290" s="13"/>
      <c r="JD290" s="13"/>
      <c r="JE290" s="13"/>
      <c r="JF290" s="13"/>
      <c r="JG290" s="13"/>
      <c r="JH290" s="13"/>
      <c r="JI290" s="13"/>
      <c r="JJ290" s="13"/>
      <c r="JK290" s="13"/>
      <c r="JL290" s="13"/>
      <c r="JM290" s="13"/>
    </row>
    <row r="291" spans="1:273" ht="63" x14ac:dyDescent="0.25">
      <c r="A291" s="250" t="s">
        <v>347</v>
      </c>
      <c r="B291" s="602" t="s">
        <v>248</v>
      </c>
      <c r="C291" s="709"/>
      <c r="D291" s="709"/>
      <c r="E291" s="122"/>
      <c r="F291" s="120"/>
      <c r="G291" s="313">
        <v>110</v>
      </c>
      <c r="H291" s="115">
        <f>23637.12+7985.79</f>
        <v>31622.91</v>
      </c>
      <c r="I291" s="122"/>
      <c r="J291" s="174"/>
      <c r="K291" s="174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  <c r="FN291" s="13"/>
      <c r="FO291" s="13"/>
      <c r="FP291" s="13"/>
      <c r="FQ291" s="13"/>
      <c r="FR291" s="13"/>
      <c r="FS291" s="13"/>
      <c r="FT291" s="13"/>
      <c r="FU291" s="13"/>
      <c r="FV291" s="13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  <c r="GN291" s="13"/>
      <c r="GO291" s="13"/>
      <c r="GP291" s="13"/>
      <c r="GQ291" s="13"/>
      <c r="GR291" s="13"/>
      <c r="GS291" s="13"/>
      <c r="GT291" s="13"/>
      <c r="GU291" s="13"/>
      <c r="GV291" s="13"/>
      <c r="GW291" s="13"/>
      <c r="GX291" s="13"/>
      <c r="GY291" s="13"/>
      <c r="GZ291" s="13"/>
      <c r="HA291" s="13"/>
      <c r="HB291" s="13"/>
      <c r="HC291" s="13"/>
      <c r="HD291" s="13"/>
      <c r="HE291" s="13"/>
      <c r="HF291" s="13"/>
      <c r="HG291" s="13"/>
      <c r="HH291" s="13"/>
      <c r="HI291" s="13"/>
      <c r="HJ291" s="13"/>
      <c r="HK291" s="13"/>
      <c r="HL291" s="13"/>
      <c r="HM291" s="13"/>
      <c r="HN291" s="13"/>
      <c r="HO291" s="13"/>
      <c r="HP291" s="13"/>
      <c r="HQ291" s="13"/>
      <c r="HR291" s="13"/>
      <c r="HS291" s="13"/>
      <c r="HT291" s="13"/>
      <c r="HU291" s="13"/>
      <c r="HV291" s="13"/>
      <c r="HW291" s="13"/>
      <c r="HX291" s="13"/>
      <c r="HY291" s="13"/>
      <c r="HZ291" s="13"/>
      <c r="IA291" s="13"/>
      <c r="IB291" s="13"/>
      <c r="IC291" s="13"/>
      <c r="ID291" s="13"/>
      <c r="IE291" s="13"/>
      <c r="IF291" s="13"/>
      <c r="IG291" s="13"/>
      <c r="IH291" s="13"/>
      <c r="II291" s="13"/>
      <c r="IJ291" s="13"/>
      <c r="IK291" s="13"/>
      <c r="IL291" s="13"/>
      <c r="IM291" s="13"/>
      <c r="IN291" s="13"/>
      <c r="IO291" s="13"/>
      <c r="IP291" s="13"/>
      <c r="IQ291" s="13"/>
      <c r="IR291" s="13"/>
      <c r="IS291" s="13"/>
      <c r="IT291" s="13"/>
      <c r="IU291" s="13"/>
      <c r="IV291" s="13"/>
      <c r="IW291" s="13"/>
      <c r="IX291" s="13"/>
      <c r="IY291" s="13"/>
      <c r="IZ291" s="13"/>
      <c r="JA291" s="13"/>
      <c r="JB291" s="13"/>
      <c r="JC291" s="13"/>
      <c r="JD291" s="13"/>
      <c r="JE291" s="13"/>
      <c r="JF291" s="13"/>
      <c r="JG291" s="13"/>
      <c r="JH291" s="13"/>
      <c r="JI291" s="13"/>
      <c r="JJ291" s="13"/>
      <c r="JK291" s="13"/>
      <c r="JL291" s="13"/>
      <c r="JM291" s="13"/>
    </row>
    <row r="292" spans="1:273" ht="236.25" x14ac:dyDescent="0.25">
      <c r="A292" s="250" t="s">
        <v>348</v>
      </c>
      <c r="B292" s="619" t="s">
        <v>462</v>
      </c>
      <c r="C292" s="710"/>
      <c r="D292" s="710"/>
      <c r="E292" s="326"/>
      <c r="F292" s="291"/>
      <c r="G292" s="313" t="s">
        <v>16</v>
      </c>
      <c r="H292" s="115">
        <v>20000</v>
      </c>
      <c r="I292" s="122"/>
      <c r="J292" s="174"/>
      <c r="K292" s="174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  <c r="GN292" s="13"/>
      <c r="GO292" s="13"/>
      <c r="GP292" s="13"/>
      <c r="GQ292" s="13"/>
      <c r="GR292" s="13"/>
      <c r="GS292" s="13"/>
      <c r="GT292" s="13"/>
      <c r="GU292" s="13"/>
      <c r="GV292" s="13"/>
      <c r="GW292" s="13"/>
      <c r="GX292" s="13"/>
      <c r="GY292" s="13"/>
      <c r="GZ292" s="13"/>
      <c r="HA292" s="13"/>
      <c r="HB292" s="13"/>
      <c r="HC292" s="13"/>
      <c r="HD292" s="13"/>
      <c r="HE292" s="13"/>
      <c r="HF292" s="13"/>
      <c r="HG292" s="13"/>
      <c r="HH292" s="13"/>
      <c r="HI292" s="13"/>
      <c r="HJ292" s="13"/>
      <c r="HK292" s="13"/>
      <c r="HL292" s="13"/>
      <c r="HM292" s="13"/>
      <c r="HN292" s="13"/>
      <c r="HO292" s="13"/>
      <c r="HP292" s="13"/>
      <c r="HQ292" s="13"/>
      <c r="HR292" s="13"/>
      <c r="HS292" s="13"/>
      <c r="HT292" s="13"/>
      <c r="HU292" s="13"/>
      <c r="HV292" s="13"/>
      <c r="HW292" s="13"/>
      <c r="HX292" s="13"/>
      <c r="HY292" s="13"/>
      <c r="HZ292" s="13"/>
      <c r="IA292" s="13"/>
      <c r="IB292" s="13"/>
      <c r="IC292" s="13"/>
      <c r="ID292" s="13"/>
      <c r="IE292" s="13"/>
      <c r="IF292" s="13"/>
      <c r="IG292" s="13"/>
      <c r="IH292" s="13"/>
      <c r="II292" s="13"/>
      <c r="IJ292" s="13"/>
      <c r="IK292" s="13"/>
      <c r="IL292" s="13"/>
      <c r="IM292" s="13"/>
      <c r="IN292" s="13"/>
      <c r="IO292" s="13"/>
      <c r="IP292" s="13"/>
      <c r="IQ292" s="13"/>
      <c r="IR292" s="13"/>
      <c r="IS292" s="13"/>
      <c r="IT292" s="13"/>
      <c r="IU292" s="13"/>
      <c r="IV292" s="13"/>
      <c r="IW292" s="13"/>
      <c r="IX292" s="13"/>
      <c r="IY292" s="13"/>
      <c r="IZ292" s="13"/>
      <c r="JA292" s="13"/>
      <c r="JB292" s="13"/>
      <c r="JC292" s="13"/>
      <c r="JD292" s="13"/>
      <c r="JE292" s="13"/>
      <c r="JF292" s="13"/>
      <c r="JG292" s="13"/>
      <c r="JH292" s="13"/>
      <c r="JI292" s="13"/>
      <c r="JJ292" s="13"/>
      <c r="JK292" s="13"/>
      <c r="JL292" s="13"/>
      <c r="JM292" s="13"/>
    </row>
    <row r="293" spans="1:273" ht="141.75" x14ac:dyDescent="0.25">
      <c r="A293" s="250" t="s">
        <v>349</v>
      </c>
      <c r="B293" s="619" t="s">
        <v>461</v>
      </c>
      <c r="C293" s="710"/>
      <c r="D293" s="710"/>
      <c r="E293" s="326"/>
      <c r="F293" s="114"/>
      <c r="G293" s="116" t="s">
        <v>16</v>
      </c>
      <c r="H293" s="115">
        <v>167556.72</v>
      </c>
      <c r="I293" s="122"/>
      <c r="J293" s="174"/>
      <c r="K293" s="174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  <c r="GN293" s="13"/>
      <c r="GO293" s="13"/>
      <c r="GP293" s="13"/>
      <c r="GQ293" s="13"/>
      <c r="GR293" s="13"/>
      <c r="GS293" s="13"/>
      <c r="GT293" s="13"/>
      <c r="GU293" s="13"/>
      <c r="GV293" s="13"/>
      <c r="GW293" s="13"/>
      <c r="GX293" s="13"/>
      <c r="GY293" s="13"/>
      <c r="GZ293" s="13"/>
      <c r="HA293" s="13"/>
      <c r="HB293" s="13"/>
      <c r="HC293" s="13"/>
      <c r="HD293" s="13"/>
      <c r="HE293" s="13"/>
      <c r="HF293" s="13"/>
      <c r="HG293" s="13"/>
      <c r="HH293" s="13"/>
      <c r="HI293" s="13"/>
      <c r="HJ293" s="13"/>
      <c r="HK293" s="13"/>
      <c r="HL293" s="13"/>
      <c r="HM293" s="13"/>
      <c r="HN293" s="13"/>
      <c r="HO293" s="13"/>
      <c r="HP293" s="13"/>
      <c r="HQ293" s="13"/>
      <c r="HR293" s="13"/>
      <c r="HS293" s="13"/>
      <c r="HT293" s="13"/>
      <c r="HU293" s="13"/>
      <c r="HV293" s="13"/>
      <c r="HW293" s="13"/>
      <c r="HX293" s="13"/>
      <c r="HY293" s="13"/>
      <c r="HZ293" s="13"/>
      <c r="IA293" s="13"/>
      <c r="IB293" s="13"/>
      <c r="IC293" s="13"/>
      <c r="ID293" s="13"/>
      <c r="IE293" s="13"/>
      <c r="IF293" s="13"/>
      <c r="IG293" s="13"/>
      <c r="IH293" s="13"/>
      <c r="II293" s="13"/>
      <c r="IJ293" s="13"/>
      <c r="IK293" s="13"/>
      <c r="IL293" s="13"/>
      <c r="IM293" s="13"/>
      <c r="IN293" s="13"/>
      <c r="IO293" s="13"/>
      <c r="IP293" s="13"/>
      <c r="IQ293" s="13"/>
      <c r="IR293" s="13"/>
      <c r="IS293" s="13"/>
      <c r="IT293" s="13"/>
      <c r="IU293" s="13"/>
      <c r="IV293" s="13"/>
      <c r="IW293" s="13"/>
      <c r="IX293" s="13"/>
      <c r="IY293" s="13"/>
      <c r="IZ293" s="13"/>
      <c r="JA293" s="13"/>
      <c r="JB293" s="13"/>
      <c r="JC293" s="13"/>
      <c r="JD293" s="13"/>
      <c r="JE293" s="13"/>
      <c r="JF293" s="13"/>
      <c r="JG293" s="13"/>
      <c r="JH293" s="13"/>
      <c r="JI293" s="13"/>
      <c r="JJ293" s="13"/>
      <c r="JK293" s="13"/>
      <c r="JL293" s="13"/>
      <c r="JM293" s="13"/>
    </row>
    <row r="294" spans="1:273" ht="141.75" x14ac:dyDescent="0.25">
      <c r="A294" s="250" t="s">
        <v>350</v>
      </c>
      <c r="B294" s="619" t="s">
        <v>473</v>
      </c>
      <c r="C294" s="710"/>
      <c r="D294" s="710"/>
      <c r="E294" s="326"/>
      <c r="F294" s="114"/>
      <c r="G294" s="116" t="s">
        <v>16</v>
      </c>
      <c r="H294" s="115">
        <f>120000-1622.91</f>
        <v>118377.09</v>
      </c>
      <c r="I294" s="122"/>
      <c r="J294" s="174"/>
      <c r="K294" s="174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  <c r="FN294" s="13"/>
      <c r="FO294" s="13"/>
      <c r="FP294" s="13"/>
      <c r="FQ294" s="13"/>
      <c r="FR294" s="13"/>
      <c r="FS294" s="13"/>
      <c r="FT294" s="13"/>
      <c r="FU294" s="13"/>
      <c r="FV294" s="13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  <c r="GN294" s="13"/>
      <c r="GO294" s="13"/>
      <c r="GP294" s="13"/>
      <c r="GQ294" s="13"/>
      <c r="GR294" s="13"/>
      <c r="GS294" s="13"/>
      <c r="GT294" s="13"/>
      <c r="GU294" s="13"/>
      <c r="GV294" s="13"/>
      <c r="GW294" s="13"/>
      <c r="GX294" s="13"/>
      <c r="GY294" s="13"/>
      <c r="GZ294" s="13"/>
      <c r="HA294" s="13"/>
      <c r="HB294" s="13"/>
      <c r="HC294" s="13"/>
      <c r="HD294" s="13"/>
      <c r="HE294" s="13"/>
      <c r="HF294" s="13"/>
      <c r="HG294" s="13"/>
      <c r="HH294" s="13"/>
      <c r="HI294" s="13"/>
      <c r="HJ294" s="13"/>
      <c r="HK294" s="13"/>
      <c r="HL294" s="13"/>
      <c r="HM294" s="13"/>
      <c r="HN294" s="13"/>
      <c r="HO294" s="13"/>
      <c r="HP294" s="13"/>
      <c r="HQ294" s="13"/>
      <c r="HR294" s="13"/>
      <c r="HS294" s="13"/>
      <c r="HT294" s="13"/>
      <c r="HU294" s="13"/>
      <c r="HV294" s="13"/>
      <c r="HW294" s="13"/>
      <c r="HX294" s="13"/>
      <c r="HY294" s="13"/>
      <c r="HZ294" s="13"/>
      <c r="IA294" s="13"/>
      <c r="IB294" s="13"/>
      <c r="IC294" s="13"/>
      <c r="ID294" s="13"/>
      <c r="IE294" s="13"/>
      <c r="IF294" s="13"/>
      <c r="IG294" s="13"/>
      <c r="IH294" s="13"/>
      <c r="II294" s="13"/>
      <c r="IJ294" s="13"/>
      <c r="IK294" s="13"/>
      <c r="IL294" s="13"/>
      <c r="IM294" s="13"/>
      <c r="IN294" s="13"/>
      <c r="IO294" s="13"/>
      <c r="IP294" s="13"/>
      <c r="IQ294" s="13"/>
      <c r="IR294" s="13"/>
      <c r="IS294" s="13"/>
      <c r="IT294" s="13"/>
      <c r="IU294" s="13"/>
      <c r="IV294" s="13"/>
      <c r="IW294" s="13"/>
      <c r="IX294" s="13"/>
      <c r="IY294" s="13"/>
      <c r="IZ294" s="13"/>
      <c r="JA294" s="13"/>
      <c r="JB294" s="13"/>
      <c r="JC294" s="13"/>
      <c r="JD294" s="13"/>
      <c r="JE294" s="13"/>
      <c r="JF294" s="13"/>
      <c r="JG294" s="13"/>
      <c r="JH294" s="13"/>
      <c r="JI294" s="13"/>
      <c r="JJ294" s="13"/>
      <c r="JK294" s="13"/>
      <c r="JL294" s="13"/>
      <c r="JM294" s="13"/>
    </row>
    <row r="295" spans="1:273" x14ac:dyDescent="0.25">
      <c r="A295" s="250" t="s">
        <v>351</v>
      </c>
      <c r="B295" s="521"/>
      <c r="C295" s="522"/>
      <c r="D295" s="704"/>
      <c r="E295" s="122"/>
      <c r="F295" s="120"/>
      <c r="G295" s="123"/>
      <c r="H295" s="122"/>
      <c r="I295" s="122"/>
      <c r="J295" s="174"/>
      <c r="K295" s="174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  <c r="GN295" s="13"/>
      <c r="GO295" s="13"/>
      <c r="GP295" s="13"/>
      <c r="GQ295" s="13"/>
      <c r="GR295" s="13"/>
      <c r="GS295" s="13"/>
      <c r="GT295" s="13"/>
      <c r="GU295" s="13"/>
      <c r="GV295" s="13"/>
      <c r="GW295" s="13"/>
      <c r="GX295" s="13"/>
      <c r="GY295" s="13"/>
      <c r="GZ295" s="13"/>
      <c r="HA295" s="13"/>
      <c r="HB295" s="13"/>
      <c r="HC295" s="13"/>
      <c r="HD295" s="13"/>
      <c r="HE295" s="13"/>
      <c r="HF295" s="13"/>
      <c r="HG295" s="13"/>
      <c r="HH295" s="13"/>
      <c r="HI295" s="13"/>
      <c r="HJ295" s="13"/>
      <c r="HK295" s="13"/>
      <c r="HL295" s="13"/>
      <c r="HM295" s="13"/>
      <c r="HN295" s="13"/>
      <c r="HO295" s="13"/>
      <c r="HP295" s="13"/>
      <c r="HQ295" s="13"/>
      <c r="HR295" s="13"/>
      <c r="HS295" s="13"/>
      <c r="HT295" s="13"/>
      <c r="HU295" s="13"/>
      <c r="HV295" s="13"/>
      <c r="HW295" s="13"/>
      <c r="HX295" s="13"/>
      <c r="HY295" s="13"/>
      <c r="HZ295" s="13"/>
      <c r="IA295" s="13"/>
      <c r="IB295" s="13"/>
      <c r="IC295" s="13"/>
      <c r="ID295" s="13"/>
      <c r="IE295" s="13"/>
      <c r="IF295" s="13"/>
      <c r="IG295" s="13"/>
      <c r="IH295" s="13"/>
      <c r="II295" s="13"/>
      <c r="IJ295" s="13"/>
      <c r="IK295" s="13"/>
      <c r="IL295" s="13"/>
      <c r="IM295" s="13"/>
      <c r="IN295" s="13"/>
      <c r="IO295" s="13"/>
      <c r="IP295" s="13"/>
      <c r="IQ295" s="13"/>
      <c r="IR295" s="13"/>
      <c r="IS295" s="13"/>
      <c r="IT295" s="13"/>
      <c r="IU295" s="13"/>
      <c r="IV295" s="13"/>
      <c r="IW295" s="13"/>
      <c r="IX295" s="13"/>
      <c r="IY295" s="13"/>
      <c r="IZ295" s="13"/>
      <c r="JA295" s="13"/>
      <c r="JB295" s="13"/>
      <c r="JC295" s="13"/>
      <c r="JD295" s="13"/>
      <c r="JE295" s="13"/>
      <c r="JF295" s="13"/>
      <c r="JG295" s="13"/>
      <c r="JH295" s="13"/>
      <c r="JI295" s="13"/>
      <c r="JJ295" s="13"/>
      <c r="JK295" s="13"/>
      <c r="JL295" s="13"/>
      <c r="JM295" s="13"/>
    </row>
    <row r="296" spans="1:273" x14ac:dyDescent="0.25">
      <c r="A296" s="250" t="s">
        <v>352</v>
      </c>
      <c r="B296" s="521"/>
      <c r="C296" s="522"/>
      <c r="D296" s="704"/>
      <c r="E296" s="122"/>
      <c r="F296" s="120"/>
      <c r="G296" s="123"/>
      <c r="H296" s="122"/>
      <c r="I296" s="122"/>
      <c r="J296" s="174"/>
      <c r="K296" s="174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13"/>
      <c r="FF296" s="13"/>
      <c r="FG296" s="13"/>
      <c r="FH296" s="13"/>
      <c r="FI296" s="13"/>
      <c r="FJ296" s="13"/>
      <c r="FK296" s="13"/>
      <c r="FL296" s="13"/>
      <c r="FM296" s="13"/>
      <c r="FN296" s="13"/>
      <c r="FO296" s="13"/>
      <c r="FP296" s="13"/>
      <c r="FQ296" s="13"/>
      <c r="FR296" s="13"/>
      <c r="FS296" s="13"/>
      <c r="FT296" s="13"/>
      <c r="FU296" s="13"/>
      <c r="FV296" s="13"/>
      <c r="FW296" s="13"/>
      <c r="FX296" s="13"/>
      <c r="FY296" s="13"/>
      <c r="FZ296" s="13"/>
      <c r="GA296" s="13"/>
      <c r="GB296" s="13"/>
      <c r="GC296" s="13"/>
      <c r="GD296" s="13"/>
      <c r="GE296" s="13"/>
      <c r="GF296" s="13"/>
      <c r="GG296" s="13"/>
      <c r="GH296" s="13"/>
      <c r="GI296" s="13"/>
      <c r="GJ296" s="13"/>
      <c r="GK296" s="13"/>
      <c r="GL296" s="13"/>
      <c r="GM296" s="13"/>
      <c r="GN296" s="13"/>
      <c r="GO296" s="13"/>
      <c r="GP296" s="13"/>
      <c r="GQ296" s="13"/>
      <c r="GR296" s="13"/>
      <c r="GS296" s="13"/>
      <c r="GT296" s="13"/>
      <c r="GU296" s="13"/>
      <c r="GV296" s="13"/>
      <c r="GW296" s="13"/>
      <c r="GX296" s="13"/>
      <c r="GY296" s="13"/>
      <c r="GZ296" s="13"/>
      <c r="HA296" s="13"/>
      <c r="HB296" s="13"/>
      <c r="HC296" s="13"/>
      <c r="HD296" s="13"/>
      <c r="HE296" s="13"/>
      <c r="HF296" s="13"/>
      <c r="HG296" s="13"/>
      <c r="HH296" s="13"/>
      <c r="HI296" s="13"/>
      <c r="HJ296" s="13"/>
      <c r="HK296" s="13"/>
      <c r="HL296" s="13"/>
      <c r="HM296" s="13"/>
      <c r="HN296" s="13"/>
      <c r="HO296" s="13"/>
      <c r="HP296" s="13"/>
      <c r="HQ296" s="13"/>
      <c r="HR296" s="13"/>
      <c r="HS296" s="13"/>
      <c r="HT296" s="13"/>
      <c r="HU296" s="13"/>
      <c r="HV296" s="13"/>
      <c r="HW296" s="13"/>
      <c r="HX296" s="13"/>
      <c r="HY296" s="13"/>
      <c r="HZ296" s="13"/>
      <c r="IA296" s="13"/>
      <c r="IB296" s="13"/>
      <c r="IC296" s="13"/>
      <c r="ID296" s="13"/>
      <c r="IE296" s="13"/>
      <c r="IF296" s="13"/>
      <c r="IG296" s="13"/>
      <c r="IH296" s="13"/>
      <c r="II296" s="13"/>
      <c r="IJ296" s="13"/>
      <c r="IK296" s="13"/>
      <c r="IL296" s="13"/>
      <c r="IM296" s="13"/>
      <c r="IN296" s="13"/>
      <c r="IO296" s="13"/>
      <c r="IP296" s="13"/>
      <c r="IQ296" s="13"/>
      <c r="IR296" s="13"/>
      <c r="IS296" s="13"/>
      <c r="IT296" s="13"/>
      <c r="IU296" s="13"/>
      <c r="IV296" s="13"/>
      <c r="IW296" s="13"/>
      <c r="IX296" s="13"/>
      <c r="IY296" s="13"/>
      <c r="IZ296" s="13"/>
      <c r="JA296" s="13"/>
      <c r="JB296" s="13"/>
      <c r="JC296" s="13"/>
      <c r="JD296" s="13"/>
      <c r="JE296" s="13"/>
      <c r="JF296" s="13"/>
      <c r="JG296" s="13"/>
      <c r="JH296" s="13"/>
      <c r="JI296" s="13"/>
      <c r="JJ296" s="13"/>
      <c r="JK296" s="13"/>
      <c r="JL296" s="13"/>
      <c r="JM296" s="13"/>
    </row>
    <row r="297" spans="1:273" x14ac:dyDescent="0.25">
      <c r="A297" s="250" t="s">
        <v>353</v>
      </c>
      <c r="B297" s="229"/>
      <c r="C297" s="229"/>
      <c r="D297" s="229"/>
      <c r="E297" s="122"/>
      <c r="F297" s="120"/>
      <c r="G297" s="123"/>
      <c r="H297" s="263"/>
      <c r="I297" s="122"/>
      <c r="J297" s="174"/>
      <c r="K297" s="174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  <c r="EV297" s="13"/>
      <c r="EW297" s="13"/>
      <c r="EX297" s="13"/>
      <c r="EY297" s="13"/>
      <c r="EZ297" s="13"/>
      <c r="FA297" s="13"/>
      <c r="FB297" s="13"/>
      <c r="FC297" s="13"/>
      <c r="FD297" s="13"/>
      <c r="FE297" s="13"/>
      <c r="FF297" s="13"/>
      <c r="FG297" s="13"/>
      <c r="FH297" s="13"/>
      <c r="FI297" s="13"/>
      <c r="FJ297" s="13"/>
      <c r="FK297" s="13"/>
      <c r="FL297" s="13"/>
      <c r="FM297" s="13"/>
      <c r="FN297" s="13"/>
      <c r="FO297" s="13"/>
      <c r="FP297" s="13"/>
      <c r="FQ297" s="13"/>
      <c r="FR297" s="13"/>
      <c r="FS297" s="13"/>
      <c r="FT297" s="13"/>
      <c r="FU297" s="13"/>
      <c r="FV297" s="13"/>
      <c r="FW297" s="13"/>
      <c r="FX297" s="13"/>
      <c r="FY297" s="13"/>
      <c r="FZ297" s="13"/>
      <c r="GA297" s="13"/>
      <c r="GB297" s="13"/>
      <c r="GC297" s="13"/>
      <c r="GD297" s="13"/>
      <c r="GE297" s="13"/>
      <c r="GF297" s="13"/>
      <c r="GG297" s="13"/>
      <c r="GH297" s="13"/>
      <c r="GI297" s="13"/>
      <c r="GJ297" s="13"/>
      <c r="GK297" s="13"/>
      <c r="GL297" s="13"/>
      <c r="GM297" s="13"/>
      <c r="GN297" s="13"/>
      <c r="GO297" s="13"/>
      <c r="GP297" s="13"/>
      <c r="GQ297" s="13"/>
      <c r="GR297" s="13"/>
      <c r="GS297" s="13"/>
      <c r="GT297" s="13"/>
      <c r="GU297" s="13"/>
      <c r="GV297" s="13"/>
      <c r="GW297" s="13"/>
      <c r="GX297" s="13"/>
      <c r="GY297" s="13"/>
      <c r="GZ297" s="13"/>
      <c r="HA297" s="13"/>
      <c r="HB297" s="13"/>
      <c r="HC297" s="13"/>
      <c r="HD297" s="13"/>
      <c r="HE297" s="13"/>
      <c r="HF297" s="13"/>
      <c r="HG297" s="13"/>
      <c r="HH297" s="13"/>
      <c r="HI297" s="13"/>
      <c r="HJ297" s="13"/>
      <c r="HK297" s="13"/>
      <c r="HL297" s="13"/>
      <c r="HM297" s="13"/>
      <c r="HN297" s="13"/>
      <c r="HO297" s="13"/>
      <c r="HP297" s="13"/>
      <c r="HQ297" s="13"/>
      <c r="HR297" s="13"/>
      <c r="HS297" s="13"/>
      <c r="HT297" s="13"/>
      <c r="HU297" s="13"/>
      <c r="HV297" s="13"/>
      <c r="HW297" s="13"/>
      <c r="HX297" s="13"/>
      <c r="HY297" s="13"/>
      <c r="HZ297" s="13"/>
      <c r="IA297" s="13"/>
      <c r="IB297" s="13"/>
      <c r="IC297" s="13"/>
      <c r="ID297" s="13"/>
      <c r="IE297" s="13"/>
      <c r="IF297" s="13"/>
      <c r="IG297" s="13"/>
      <c r="IH297" s="13"/>
      <c r="II297" s="13"/>
      <c r="IJ297" s="13"/>
      <c r="IK297" s="13"/>
      <c r="IL297" s="13"/>
      <c r="IM297" s="13"/>
      <c r="IN297" s="13"/>
      <c r="IO297" s="13"/>
      <c r="IP297" s="13"/>
      <c r="IQ297" s="13"/>
      <c r="IR297" s="13"/>
      <c r="IS297" s="13"/>
      <c r="IT297" s="13"/>
      <c r="IU297" s="13"/>
      <c r="IV297" s="13"/>
      <c r="IW297" s="13"/>
      <c r="IX297" s="13"/>
      <c r="IY297" s="13"/>
      <c r="IZ297" s="13"/>
      <c r="JA297" s="13"/>
      <c r="JB297" s="13"/>
      <c r="JC297" s="13"/>
      <c r="JD297" s="13"/>
      <c r="JE297" s="13"/>
      <c r="JF297" s="13"/>
      <c r="JG297" s="13"/>
      <c r="JH297" s="13"/>
      <c r="JI297" s="13"/>
      <c r="JJ297" s="13"/>
      <c r="JK297" s="13"/>
      <c r="JL297" s="13"/>
      <c r="JM297" s="13"/>
    </row>
    <row r="298" spans="1:273" x14ac:dyDescent="0.25">
      <c r="A298" s="250" t="s">
        <v>354</v>
      </c>
      <c r="B298" s="521"/>
      <c r="C298" s="522"/>
      <c r="D298" s="704"/>
      <c r="E298" s="122"/>
      <c r="F298" s="120"/>
      <c r="G298" s="123"/>
      <c r="H298" s="122"/>
      <c r="I298" s="122"/>
      <c r="J298" s="174"/>
      <c r="K298" s="174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  <c r="GN298" s="13"/>
      <c r="GO298" s="13"/>
      <c r="GP298" s="13"/>
      <c r="GQ298" s="13"/>
      <c r="GR298" s="13"/>
      <c r="GS298" s="13"/>
      <c r="GT298" s="13"/>
      <c r="GU298" s="13"/>
      <c r="GV298" s="13"/>
      <c r="GW298" s="13"/>
      <c r="GX298" s="13"/>
      <c r="GY298" s="13"/>
      <c r="GZ298" s="13"/>
      <c r="HA298" s="13"/>
      <c r="HB298" s="13"/>
      <c r="HC298" s="13"/>
      <c r="HD298" s="13"/>
      <c r="HE298" s="13"/>
      <c r="HF298" s="13"/>
      <c r="HG298" s="13"/>
      <c r="HH298" s="13"/>
      <c r="HI298" s="13"/>
      <c r="HJ298" s="13"/>
      <c r="HK298" s="13"/>
      <c r="HL298" s="13"/>
      <c r="HM298" s="13"/>
      <c r="HN298" s="13"/>
      <c r="HO298" s="13"/>
      <c r="HP298" s="13"/>
      <c r="HQ298" s="13"/>
      <c r="HR298" s="13"/>
      <c r="HS298" s="13"/>
      <c r="HT298" s="13"/>
      <c r="HU298" s="13"/>
      <c r="HV298" s="13"/>
      <c r="HW298" s="13"/>
      <c r="HX298" s="13"/>
      <c r="HY298" s="13"/>
      <c r="HZ298" s="13"/>
      <c r="IA298" s="13"/>
      <c r="IB298" s="13"/>
      <c r="IC298" s="13"/>
      <c r="ID298" s="13"/>
      <c r="IE298" s="13"/>
      <c r="IF298" s="13"/>
      <c r="IG298" s="13"/>
      <c r="IH298" s="13"/>
      <c r="II298" s="13"/>
      <c r="IJ298" s="13"/>
      <c r="IK298" s="13"/>
      <c r="IL298" s="13"/>
      <c r="IM298" s="13"/>
      <c r="IN298" s="13"/>
      <c r="IO298" s="13"/>
      <c r="IP298" s="13"/>
      <c r="IQ298" s="13"/>
      <c r="IR298" s="13"/>
      <c r="IS298" s="13"/>
      <c r="IT298" s="13"/>
      <c r="IU298" s="13"/>
      <c r="IV298" s="13"/>
      <c r="IW298" s="13"/>
      <c r="IX298" s="13"/>
      <c r="IY298" s="13"/>
      <c r="IZ298" s="13"/>
      <c r="JA298" s="13"/>
      <c r="JB298" s="13"/>
      <c r="JC298" s="13"/>
      <c r="JD298" s="13"/>
      <c r="JE298" s="13"/>
      <c r="JF298" s="13"/>
      <c r="JG298" s="13"/>
      <c r="JH298" s="13"/>
      <c r="JI298" s="13"/>
      <c r="JJ298" s="13"/>
      <c r="JK298" s="13"/>
      <c r="JL298" s="13"/>
      <c r="JM298" s="13"/>
    </row>
    <row r="299" spans="1:273" x14ac:dyDescent="0.25">
      <c r="A299" s="250" t="s">
        <v>355</v>
      </c>
      <c r="B299" s="521"/>
      <c r="C299" s="522"/>
      <c r="D299" s="704"/>
      <c r="E299" s="122"/>
      <c r="F299" s="120"/>
      <c r="G299" s="123"/>
      <c r="H299" s="122"/>
      <c r="I299" s="122"/>
      <c r="J299" s="174"/>
      <c r="K299" s="174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  <c r="GN299" s="13"/>
      <c r="GO299" s="13"/>
      <c r="GP299" s="13"/>
      <c r="GQ299" s="13"/>
      <c r="GR299" s="13"/>
      <c r="GS299" s="13"/>
      <c r="GT299" s="13"/>
      <c r="GU299" s="13"/>
      <c r="GV299" s="13"/>
      <c r="GW299" s="13"/>
      <c r="GX299" s="13"/>
      <c r="GY299" s="13"/>
      <c r="GZ299" s="13"/>
      <c r="HA299" s="13"/>
      <c r="HB299" s="13"/>
      <c r="HC299" s="13"/>
      <c r="HD299" s="13"/>
      <c r="HE299" s="13"/>
      <c r="HF299" s="13"/>
      <c r="HG299" s="13"/>
      <c r="HH299" s="13"/>
      <c r="HI299" s="13"/>
      <c r="HJ299" s="13"/>
      <c r="HK299" s="13"/>
      <c r="HL299" s="13"/>
      <c r="HM299" s="13"/>
      <c r="HN299" s="13"/>
      <c r="HO299" s="13"/>
      <c r="HP299" s="13"/>
      <c r="HQ299" s="13"/>
      <c r="HR299" s="13"/>
      <c r="HS299" s="13"/>
      <c r="HT299" s="13"/>
      <c r="HU299" s="13"/>
      <c r="HV299" s="13"/>
      <c r="HW299" s="13"/>
      <c r="HX299" s="13"/>
      <c r="HY299" s="13"/>
      <c r="HZ299" s="13"/>
      <c r="IA299" s="13"/>
      <c r="IB299" s="13"/>
      <c r="IC299" s="13"/>
      <c r="ID299" s="13"/>
      <c r="IE299" s="13"/>
      <c r="IF299" s="13"/>
      <c r="IG299" s="13"/>
      <c r="IH299" s="13"/>
      <c r="II299" s="13"/>
      <c r="IJ299" s="13"/>
      <c r="IK299" s="13"/>
      <c r="IL299" s="13"/>
      <c r="IM299" s="13"/>
      <c r="IN299" s="13"/>
      <c r="IO299" s="13"/>
      <c r="IP299" s="13"/>
      <c r="IQ299" s="13"/>
      <c r="IR299" s="13"/>
      <c r="IS299" s="13"/>
      <c r="IT299" s="13"/>
      <c r="IU299" s="13"/>
      <c r="IV299" s="13"/>
      <c r="IW299" s="13"/>
      <c r="IX299" s="13"/>
      <c r="IY299" s="13"/>
      <c r="IZ299" s="13"/>
      <c r="JA299" s="13"/>
      <c r="JB299" s="13"/>
      <c r="JC299" s="13"/>
      <c r="JD299" s="13"/>
      <c r="JE299" s="13"/>
      <c r="JF299" s="13"/>
      <c r="JG299" s="13"/>
      <c r="JH299" s="13"/>
      <c r="JI299" s="13"/>
      <c r="JJ299" s="13"/>
      <c r="JK299" s="13"/>
      <c r="JL299" s="13"/>
      <c r="JM299" s="13"/>
    </row>
    <row r="300" spans="1:273" x14ac:dyDescent="0.25">
      <c r="A300" s="250" t="s">
        <v>356</v>
      </c>
      <c r="B300" s="521"/>
      <c r="C300" s="522"/>
      <c r="D300" s="704"/>
      <c r="E300" s="122"/>
      <c r="F300" s="120"/>
      <c r="G300" s="134"/>
      <c r="H300" s="122"/>
      <c r="I300" s="122"/>
      <c r="J300" s="174"/>
      <c r="K300" s="174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  <c r="FN300" s="13"/>
      <c r="FO300" s="13"/>
      <c r="FP300" s="13"/>
      <c r="FQ300" s="13"/>
      <c r="FR300" s="13"/>
      <c r="FS300" s="13"/>
      <c r="FT300" s="13"/>
      <c r="FU300" s="13"/>
      <c r="FV300" s="13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  <c r="GN300" s="13"/>
      <c r="GO300" s="13"/>
      <c r="GP300" s="13"/>
      <c r="GQ300" s="13"/>
      <c r="GR300" s="13"/>
      <c r="GS300" s="13"/>
      <c r="GT300" s="13"/>
      <c r="GU300" s="13"/>
      <c r="GV300" s="13"/>
      <c r="GW300" s="13"/>
      <c r="GX300" s="13"/>
      <c r="GY300" s="13"/>
      <c r="GZ300" s="13"/>
      <c r="HA300" s="13"/>
      <c r="HB300" s="13"/>
      <c r="HC300" s="13"/>
      <c r="HD300" s="13"/>
      <c r="HE300" s="13"/>
      <c r="HF300" s="13"/>
      <c r="HG300" s="13"/>
      <c r="HH300" s="13"/>
      <c r="HI300" s="13"/>
      <c r="HJ300" s="13"/>
      <c r="HK300" s="13"/>
      <c r="HL300" s="13"/>
      <c r="HM300" s="13"/>
      <c r="HN300" s="13"/>
      <c r="HO300" s="13"/>
      <c r="HP300" s="13"/>
      <c r="HQ300" s="13"/>
      <c r="HR300" s="13"/>
      <c r="HS300" s="13"/>
      <c r="HT300" s="13"/>
      <c r="HU300" s="13"/>
      <c r="HV300" s="13"/>
      <c r="HW300" s="13"/>
      <c r="HX300" s="13"/>
      <c r="HY300" s="13"/>
      <c r="HZ300" s="13"/>
      <c r="IA300" s="13"/>
      <c r="IB300" s="13"/>
      <c r="IC300" s="13"/>
      <c r="ID300" s="13"/>
      <c r="IE300" s="13"/>
      <c r="IF300" s="13"/>
      <c r="IG300" s="13"/>
      <c r="IH300" s="13"/>
      <c r="II300" s="13"/>
      <c r="IJ300" s="13"/>
      <c r="IK300" s="13"/>
      <c r="IL300" s="13"/>
      <c r="IM300" s="13"/>
      <c r="IN300" s="13"/>
      <c r="IO300" s="13"/>
      <c r="IP300" s="13"/>
      <c r="IQ300" s="13"/>
      <c r="IR300" s="13"/>
      <c r="IS300" s="13"/>
      <c r="IT300" s="13"/>
      <c r="IU300" s="13"/>
      <c r="IV300" s="13"/>
      <c r="IW300" s="13"/>
      <c r="IX300" s="13"/>
      <c r="IY300" s="13"/>
      <c r="IZ300" s="13"/>
      <c r="JA300" s="13"/>
      <c r="JB300" s="13"/>
      <c r="JC300" s="13"/>
      <c r="JD300" s="13"/>
      <c r="JE300" s="13"/>
      <c r="JF300" s="13"/>
      <c r="JG300" s="13"/>
      <c r="JH300" s="13"/>
      <c r="JI300" s="13"/>
      <c r="JJ300" s="13"/>
      <c r="JK300" s="13"/>
      <c r="JL300" s="13"/>
      <c r="JM300" s="13"/>
    </row>
    <row r="301" spans="1:273" x14ac:dyDescent="0.25">
      <c r="A301" s="281" t="s">
        <v>389</v>
      </c>
      <c r="B301" s="521"/>
      <c r="C301" s="522"/>
      <c r="D301" s="704"/>
      <c r="E301" s="122"/>
      <c r="F301" s="120"/>
      <c r="G301" s="134"/>
      <c r="H301" s="122"/>
      <c r="I301" s="122"/>
      <c r="J301" s="174"/>
      <c r="K301" s="174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13"/>
      <c r="FF301" s="13"/>
      <c r="FG301" s="13"/>
      <c r="FH301" s="13"/>
      <c r="FI301" s="13"/>
      <c r="FJ301" s="13"/>
      <c r="FK301" s="13"/>
      <c r="FL301" s="13"/>
      <c r="FM301" s="13"/>
      <c r="FN301" s="13"/>
      <c r="FO301" s="13"/>
      <c r="FP301" s="13"/>
      <c r="FQ301" s="13"/>
      <c r="FR301" s="13"/>
      <c r="FS301" s="13"/>
      <c r="FT301" s="13"/>
      <c r="FU301" s="13"/>
      <c r="FV301" s="13"/>
      <c r="FW301" s="13"/>
      <c r="FX301" s="13"/>
      <c r="FY301" s="13"/>
      <c r="FZ301" s="13"/>
      <c r="GA301" s="13"/>
      <c r="GB301" s="13"/>
      <c r="GC301" s="13"/>
      <c r="GD301" s="13"/>
      <c r="GE301" s="13"/>
      <c r="GF301" s="13"/>
      <c r="GG301" s="13"/>
      <c r="GH301" s="13"/>
      <c r="GI301" s="13"/>
      <c r="GJ301" s="13"/>
      <c r="GK301" s="13"/>
      <c r="GL301" s="13"/>
      <c r="GM301" s="13"/>
      <c r="GN301" s="13"/>
      <c r="GO301" s="13"/>
      <c r="GP301" s="13"/>
      <c r="GQ301" s="13"/>
      <c r="GR301" s="13"/>
      <c r="GS301" s="13"/>
      <c r="GT301" s="13"/>
      <c r="GU301" s="13"/>
      <c r="GV301" s="13"/>
      <c r="GW301" s="13"/>
      <c r="GX301" s="13"/>
      <c r="GY301" s="13"/>
      <c r="GZ301" s="13"/>
      <c r="HA301" s="13"/>
      <c r="HB301" s="13"/>
      <c r="HC301" s="13"/>
      <c r="HD301" s="13"/>
      <c r="HE301" s="13"/>
      <c r="HF301" s="13"/>
      <c r="HG301" s="13"/>
      <c r="HH301" s="13"/>
      <c r="HI301" s="13"/>
      <c r="HJ301" s="13"/>
      <c r="HK301" s="13"/>
      <c r="HL301" s="13"/>
      <c r="HM301" s="13"/>
      <c r="HN301" s="13"/>
      <c r="HO301" s="13"/>
      <c r="HP301" s="13"/>
      <c r="HQ301" s="13"/>
      <c r="HR301" s="13"/>
      <c r="HS301" s="13"/>
      <c r="HT301" s="13"/>
      <c r="HU301" s="13"/>
      <c r="HV301" s="13"/>
      <c r="HW301" s="13"/>
      <c r="HX301" s="13"/>
      <c r="HY301" s="13"/>
      <c r="HZ301" s="13"/>
      <c r="IA301" s="13"/>
      <c r="IB301" s="13"/>
      <c r="IC301" s="13"/>
      <c r="ID301" s="13"/>
      <c r="IE301" s="13"/>
      <c r="IF301" s="13"/>
      <c r="IG301" s="13"/>
      <c r="IH301" s="13"/>
      <c r="II301" s="13"/>
      <c r="IJ301" s="13"/>
      <c r="IK301" s="13"/>
      <c r="IL301" s="13"/>
      <c r="IM301" s="13"/>
      <c r="IN301" s="13"/>
      <c r="IO301" s="13"/>
      <c r="IP301" s="13"/>
      <c r="IQ301" s="13"/>
      <c r="IR301" s="13"/>
      <c r="IS301" s="13"/>
      <c r="IT301" s="13"/>
      <c r="IU301" s="13"/>
      <c r="IV301" s="13"/>
      <c r="IW301" s="13"/>
      <c r="IX301" s="13"/>
      <c r="IY301" s="13"/>
      <c r="IZ301" s="13"/>
      <c r="JA301" s="13"/>
      <c r="JB301" s="13"/>
      <c r="JC301" s="13"/>
      <c r="JD301" s="13"/>
      <c r="JE301" s="13"/>
      <c r="JF301" s="13"/>
      <c r="JG301" s="13"/>
      <c r="JH301" s="13"/>
      <c r="JI301" s="13"/>
      <c r="JJ301" s="13"/>
      <c r="JK301" s="13"/>
      <c r="JL301" s="13"/>
      <c r="JM301" s="13"/>
    </row>
    <row r="302" spans="1:273" x14ac:dyDescent="0.25">
      <c r="A302" s="281" t="s">
        <v>390</v>
      </c>
      <c r="B302" s="521"/>
      <c r="C302" s="522"/>
      <c r="D302" s="704"/>
      <c r="E302" s="122"/>
      <c r="F302" s="120"/>
      <c r="G302" s="123"/>
      <c r="H302" s="122"/>
      <c r="I302" s="122"/>
      <c r="J302" s="174"/>
      <c r="K302" s="174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  <c r="EV302" s="13"/>
      <c r="EW302" s="13"/>
      <c r="EX302" s="13"/>
      <c r="EY302" s="13"/>
      <c r="EZ302" s="13"/>
      <c r="FA302" s="13"/>
      <c r="FB302" s="13"/>
      <c r="FC302" s="13"/>
      <c r="FD302" s="13"/>
      <c r="FE302" s="13"/>
      <c r="FF302" s="13"/>
      <c r="FG302" s="13"/>
      <c r="FH302" s="13"/>
      <c r="FI302" s="13"/>
      <c r="FJ302" s="13"/>
      <c r="FK302" s="13"/>
      <c r="FL302" s="13"/>
      <c r="FM302" s="13"/>
      <c r="FN302" s="13"/>
      <c r="FO302" s="13"/>
      <c r="FP302" s="13"/>
      <c r="FQ302" s="13"/>
      <c r="FR302" s="13"/>
      <c r="FS302" s="13"/>
      <c r="FT302" s="13"/>
      <c r="FU302" s="13"/>
      <c r="FV302" s="13"/>
      <c r="FW302" s="13"/>
      <c r="FX302" s="13"/>
      <c r="FY302" s="13"/>
      <c r="FZ302" s="13"/>
      <c r="GA302" s="13"/>
      <c r="GB302" s="13"/>
      <c r="GC302" s="13"/>
      <c r="GD302" s="13"/>
      <c r="GE302" s="13"/>
      <c r="GF302" s="13"/>
      <c r="GG302" s="13"/>
      <c r="GH302" s="13"/>
      <c r="GI302" s="13"/>
      <c r="GJ302" s="13"/>
      <c r="GK302" s="13"/>
      <c r="GL302" s="13"/>
      <c r="GM302" s="13"/>
      <c r="GN302" s="13"/>
      <c r="GO302" s="13"/>
      <c r="GP302" s="13"/>
      <c r="GQ302" s="13"/>
      <c r="GR302" s="13"/>
      <c r="GS302" s="13"/>
      <c r="GT302" s="13"/>
      <c r="GU302" s="13"/>
      <c r="GV302" s="13"/>
      <c r="GW302" s="13"/>
      <c r="GX302" s="13"/>
      <c r="GY302" s="13"/>
      <c r="GZ302" s="13"/>
      <c r="HA302" s="13"/>
      <c r="HB302" s="13"/>
      <c r="HC302" s="13"/>
      <c r="HD302" s="13"/>
      <c r="HE302" s="13"/>
      <c r="HF302" s="13"/>
      <c r="HG302" s="13"/>
      <c r="HH302" s="13"/>
      <c r="HI302" s="13"/>
      <c r="HJ302" s="13"/>
      <c r="HK302" s="13"/>
      <c r="HL302" s="13"/>
      <c r="HM302" s="13"/>
      <c r="HN302" s="13"/>
      <c r="HO302" s="13"/>
      <c r="HP302" s="13"/>
      <c r="HQ302" s="13"/>
      <c r="HR302" s="13"/>
      <c r="HS302" s="13"/>
      <c r="HT302" s="13"/>
      <c r="HU302" s="13"/>
      <c r="HV302" s="13"/>
      <c r="HW302" s="13"/>
      <c r="HX302" s="13"/>
      <c r="HY302" s="13"/>
      <c r="HZ302" s="13"/>
      <c r="IA302" s="13"/>
      <c r="IB302" s="13"/>
      <c r="IC302" s="13"/>
      <c r="ID302" s="13"/>
      <c r="IE302" s="13"/>
      <c r="IF302" s="13"/>
      <c r="IG302" s="13"/>
      <c r="IH302" s="13"/>
      <c r="II302" s="13"/>
      <c r="IJ302" s="13"/>
      <c r="IK302" s="13"/>
      <c r="IL302" s="13"/>
      <c r="IM302" s="13"/>
      <c r="IN302" s="13"/>
      <c r="IO302" s="13"/>
      <c r="IP302" s="13"/>
      <c r="IQ302" s="13"/>
      <c r="IR302" s="13"/>
      <c r="IS302" s="13"/>
      <c r="IT302" s="13"/>
      <c r="IU302" s="13"/>
      <c r="IV302" s="13"/>
      <c r="IW302" s="13"/>
      <c r="IX302" s="13"/>
      <c r="IY302" s="13"/>
      <c r="IZ302" s="13"/>
      <c r="JA302" s="13"/>
      <c r="JB302" s="13"/>
      <c r="JC302" s="13"/>
      <c r="JD302" s="13"/>
      <c r="JE302" s="13"/>
      <c r="JF302" s="13"/>
      <c r="JG302" s="13"/>
      <c r="JH302" s="13"/>
      <c r="JI302" s="13"/>
      <c r="JJ302" s="13"/>
      <c r="JK302" s="13"/>
      <c r="JL302" s="13"/>
      <c r="JM302" s="13"/>
    </row>
    <row r="303" spans="1:273" x14ac:dyDescent="0.25">
      <c r="A303" s="281" t="s">
        <v>391</v>
      </c>
      <c r="B303" s="521"/>
      <c r="C303" s="522"/>
      <c r="D303" s="704"/>
      <c r="E303" s="122"/>
      <c r="F303" s="120"/>
      <c r="G303" s="123"/>
      <c r="H303" s="122"/>
      <c r="I303" s="122"/>
      <c r="J303" s="174"/>
      <c r="K303" s="174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  <c r="FN303" s="13"/>
      <c r="FO303" s="13"/>
      <c r="FP303" s="13"/>
      <c r="FQ303" s="13"/>
      <c r="FR303" s="13"/>
      <c r="FS303" s="13"/>
      <c r="FT303" s="13"/>
      <c r="FU303" s="13"/>
      <c r="FV303" s="13"/>
      <c r="FW303" s="13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  <c r="GN303" s="13"/>
      <c r="GO303" s="13"/>
      <c r="GP303" s="13"/>
      <c r="GQ303" s="13"/>
      <c r="GR303" s="13"/>
      <c r="GS303" s="13"/>
      <c r="GT303" s="13"/>
      <c r="GU303" s="13"/>
      <c r="GV303" s="13"/>
      <c r="GW303" s="13"/>
      <c r="GX303" s="13"/>
      <c r="GY303" s="13"/>
      <c r="GZ303" s="13"/>
      <c r="HA303" s="13"/>
      <c r="HB303" s="13"/>
      <c r="HC303" s="13"/>
      <c r="HD303" s="13"/>
      <c r="HE303" s="13"/>
      <c r="HF303" s="13"/>
      <c r="HG303" s="13"/>
      <c r="HH303" s="13"/>
      <c r="HI303" s="13"/>
      <c r="HJ303" s="13"/>
      <c r="HK303" s="13"/>
      <c r="HL303" s="13"/>
      <c r="HM303" s="13"/>
      <c r="HN303" s="13"/>
      <c r="HO303" s="13"/>
      <c r="HP303" s="13"/>
      <c r="HQ303" s="13"/>
      <c r="HR303" s="13"/>
      <c r="HS303" s="13"/>
      <c r="HT303" s="13"/>
      <c r="HU303" s="13"/>
      <c r="HV303" s="13"/>
      <c r="HW303" s="13"/>
      <c r="HX303" s="13"/>
      <c r="HY303" s="13"/>
      <c r="HZ303" s="13"/>
      <c r="IA303" s="13"/>
      <c r="IB303" s="13"/>
      <c r="IC303" s="13"/>
      <c r="ID303" s="13"/>
      <c r="IE303" s="13"/>
      <c r="IF303" s="13"/>
      <c r="IG303" s="13"/>
      <c r="IH303" s="13"/>
      <c r="II303" s="13"/>
      <c r="IJ303" s="13"/>
      <c r="IK303" s="13"/>
      <c r="IL303" s="13"/>
      <c r="IM303" s="13"/>
      <c r="IN303" s="13"/>
      <c r="IO303" s="13"/>
      <c r="IP303" s="13"/>
      <c r="IQ303" s="13"/>
      <c r="IR303" s="13"/>
      <c r="IS303" s="13"/>
      <c r="IT303" s="13"/>
      <c r="IU303" s="13"/>
      <c r="IV303" s="13"/>
      <c r="IW303" s="13"/>
      <c r="IX303" s="13"/>
      <c r="IY303" s="13"/>
      <c r="IZ303" s="13"/>
      <c r="JA303" s="13"/>
      <c r="JB303" s="13"/>
      <c r="JC303" s="13"/>
      <c r="JD303" s="13"/>
      <c r="JE303" s="13"/>
      <c r="JF303" s="13"/>
      <c r="JG303" s="13"/>
      <c r="JH303" s="13"/>
      <c r="JI303" s="13"/>
      <c r="JJ303" s="13"/>
      <c r="JK303" s="13"/>
      <c r="JL303" s="13"/>
      <c r="JM303" s="13"/>
    </row>
    <row r="304" spans="1:273" x14ac:dyDescent="0.25">
      <c r="A304" s="281" t="s">
        <v>392</v>
      </c>
      <c r="B304" s="521"/>
      <c r="C304" s="522"/>
      <c r="D304" s="704"/>
      <c r="E304" s="122"/>
      <c r="F304" s="120"/>
      <c r="G304" s="123"/>
      <c r="H304" s="122"/>
      <c r="I304" s="122"/>
      <c r="J304" s="174"/>
      <c r="K304" s="174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  <c r="FN304" s="13"/>
      <c r="FO304" s="13"/>
      <c r="FP304" s="13"/>
      <c r="FQ304" s="13"/>
      <c r="FR304" s="13"/>
      <c r="FS304" s="13"/>
      <c r="FT304" s="13"/>
      <c r="FU304" s="13"/>
      <c r="FV304" s="13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  <c r="GN304" s="13"/>
      <c r="GO304" s="13"/>
      <c r="GP304" s="13"/>
      <c r="GQ304" s="13"/>
      <c r="GR304" s="13"/>
      <c r="GS304" s="13"/>
      <c r="GT304" s="13"/>
      <c r="GU304" s="13"/>
      <c r="GV304" s="13"/>
      <c r="GW304" s="13"/>
      <c r="GX304" s="13"/>
      <c r="GY304" s="13"/>
      <c r="GZ304" s="13"/>
      <c r="HA304" s="13"/>
      <c r="HB304" s="13"/>
      <c r="HC304" s="13"/>
      <c r="HD304" s="13"/>
      <c r="HE304" s="13"/>
      <c r="HF304" s="13"/>
      <c r="HG304" s="13"/>
      <c r="HH304" s="13"/>
      <c r="HI304" s="13"/>
      <c r="HJ304" s="13"/>
      <c r="HK304" s="13"/>
      <c r="HL304" s="13"/>
      <c r="HM304" s="13"/>
      <c r="HN304" s="13"/>
      <c r="HO304" s="13"/>
      <c r="HP304" s="13"/>
      <c r="HQ304" s="13"/>
      <c r="HR304" s="13"/>
      <c r="HS304" s="13"/>
      <c r="HT304" s="13"/>
      <c r="HU304" s="13"/>
      <c r="HV304" s="13"/>
      <c r="HW304" s="13"/>
      <c r="HX304" s="13"/>
      <c r="HY304" s="13"/>
      <c r="HZ304" s="13"/>
      <c r="IA304" s="13"/>
      <c r="IB304" s="13"/>
      <c r="IC304" s="13"/>
      <c r="ID304" s="13"/>
      <c r="IE304" s="13"/>
      <c r="IF304" s="13"/>
      <c r="IG304" s="13"/>
      <c r="IH304" s="13"/>
      <c r="II304" s="13"/>
      <c r="IJ304" s="13"/>
      <c r="IK304" s="13"/>
      <c r="IL304" s="13"/>
      <c r="IM304" s="13"/>
      <c r="IN304" s="13"/>
      <c r="IO304" s="13"/>
      <c r="IP304" s="13"/>
      <c r="IQ304" s="13"/>
      <c r="IR304" s="13"/>
      <c r="IS304" s="13"/>
      <c r="IT304" s="13"/>
      <c r="IU304" s="13"/>
      <c r="IV304" s="13"/>
      <c r="IW304" s="13"/>
      <c r="IX304" s="13"/>
      <c r="IY304" s="13"/>
      <c r="IZ304" s="13"/>
      <c r="JA304" s="13"/>
      <c r="JB304" s="13"/>
      <c r="JC304" s="13"/>
      <c r="JD304" s="13"/>
      <c r="JE304" s="13"/>
      <c r="JF304" s="13"/>
      <c r="JG304" s="13"/>
      <c r="JH304" s="13"/>
      <c r="JI304" s="13"/>
      <c r="JJ304" s="13"/>
      <c r="JK304" s="13"/>
      <c r="JL304" s="13"/>
      <c r="JM304" s="13"/>
    </row>
    <row r="305" spans="1:273" x14ac:dyDescent="0.25">
      <c r="A305" s="281" t="s">
        <v>393</v>
      </c>
      <c r="B305" s="521"/>
      <c r="C305" s="522"/>
      <c r="D305" s="704"/>
      <c r="E305" s="122"/>
      <c r="F305" s="120"/>
      <c r="G305" s="134"/>
      <c r="H305" s="122"/>
      <c r="I305" s="122"/>
      <c r="J305" s="174"/>
      <c r="K305" s="174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  <c r="EV305" s="13"/>
      <c r="EW305" s="13"/>
      <c r="EX305" s="13"/>
      <c r="EY305" s="13"/>
      <c r="EZ305" s="13"/>
      <c r="FA305" s="13"/>
      <c r="FB305" s="13"/>
      <c r="FC305" s="13"/>
      <c r="FD305" s="13"/>
      <c r="FE305" s="13"/>
      <c r="FF305" s="13"/>
      <c r="FG305" s="13"/>
      <c r="FH305" s="13"/>
      <c r="FI305" s="13"/>
      <c r="FJ305" s="13"/>
      <c r="FK305" s="13"/>
      <c r="FL305" s="13"/>
      <c r="FM305" s="13"/>
      <c r="FN305" s="13"/>
      <c r="FO305" s="13"/>
      <c r="FP305" s="13"/>
      <c r="FQ305" s="13"/>
      <c r="FR305" s="13"/>
      <c r="FS305" s="13"/>
      <c r="FT305" s="13"/>
      <c r="FU305" s="13"/>
      <c r="FV305" s="13"/>
      <c r="FW305" s="13"/>
      <c r="FX305" s="13"/>
      <c r="FY305" s="13"/>
      <c r="FZ305" s="13"/>
      <c r="GA305" s="13"/>
      <c r="GB305" s="13"/>
      <c r="GC305" s="13"/>
      <c r="GD305" s="13"/>
      <c r="GE305" s="13"/>
      <c r="GF305" s="13"/>
      <c r="GG305" s="13"/>
      <c r="GH305" s="13"/>
      <c r="GI305" s="13"/>
      <c r="GJ305" s="13"/>
      <c r="GK305" s="13"/>
      <c r="GL305" s="13"/>
      <c r="GM305" s="13"/>
      <c r="GN305" s="13"/>
      <c r="GO305" s="13"/>
      <c r="GP305" s="13"/>
      <c r="GQ305" s="13"/>
      <c r="GR305" s="13"/>
      <c r="GS305" s="13"/>
      <c r="GT305" s="13"/>
      <c r="GU305" s="13"/>
      <c r="GV305" s="13"/>
      <c r="GW305" s="13"/>
      <c r="GX305" s="13"/>
      <c r="GY305" s="13"/>
      <c r="GZ305" s="13"/>
      <c r="HA305" s="13"/>
      <c r="HB305" s="13"/>
      <c r="HC305" s="13"/>
      <c r="HD305" s="13"/>
      <c r="HE305" s="13"/>
      <c r="HF305" s="13"/>
      <c r="HG305" s="13"/>
      <c r="HH305" s="13"/>
      <c r="HI305" s="13"/>
      <c r="HJ305" s="13"/>
      <c r="HK305" s="13"/>
      <c r="HL305" s="13"/>
      <c r="HM305" s="13"/>
      <c r="HN305" s="13"/>
      <c r="HO305" s="13"/>
      <c r="HP305" s="13"/>
      <c r="HQ305" s="13"/>
      <c r="HR305" s="13"/>
      <c r="HS305" s="13"/>
      <c r="HT305" s="13"/>
      <c r="HU305" s="13"/>
      <c r="HV305" s="13"/>
      <c r="HW305" s="13"/>
      <c r="HX305" s="13"/>
      <c r="HY305" s="13"/>
      <c r="HZ305" s="13"/>
      <c r="IA305" s="13"/>
      <c r="IB305" s="13"/>
      <c r="IC305" s="13"/>
      <c r="ID305" s="13"/>
      <c r="IE305" s="13"/>
      <c r="IF305" s="13"/>
      <c r="IG305" s="13"/>
      <c r="IH305" s="13"/>
      <c r="II305" s="13"/>
      <c r="IJ305" s="13"/>
      <c r="IK305" s="13"/>
      <c r="IL305" s="13"/>
      <c r="IM305" s="13"/>
      <c r="IN305" s="13"/>
      <c r="IO305" s="13"/>
      <c r="IP305" s="13"/>
      <c r="IQ305" s="13"/>
      <c r="IR305" s="13"/>
      <c r="IS305" s="13"/>
      <c r="IT305" s="13"/>
      <c r="IU305" s="13"/>
      <c r="IV305" s="13"/>
      <c r="IW305" s="13"/>
      <c r="IX305" s="13"/>
      <c r="IY305" s="13"/>
      <c r="IZ305" s="13"/>
      <c r="JA305" s="13"/>
      <c r="JB305" s="13"/>
      <c r="JC305" s="13"/>
      <c r="JD305" s="13"/>
      <c r="JE305" s="13"/>
      <c r="JF305" s="13"/>
      <c r="JG305" s="13"/>
      <c r="JH305" s="13"/>
      <c r="JI305" s="13"/>
      <c r="JJ305" s="13"/>
      <c r="JK305" s="13"/>
      <c r="JL305" s="13"/>
      <c r="JM305" s="13"/>
    </row>
    <row r="306" spans="1:273" x14ac:dyDescent="0.25">
      <c r="A306" s="281" t="s">
        <v>411</v>
      </c>
      <c r="B306" s="521"/>
      <c r="C306" s="522"/>
      <c r="D306" s="704"/>
      <c r="E306" s="122"/>
      <c r="F306" s="120"/>
      <c r="G306" s="123"/>
      <c r="H306" s="122"/>
      <c r="I306" s="122"/>
      <c r="J306" s="174"/>
      <c r="K306" s="174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  <c r="ID306" s="13"/>
      <c r="IE306" s="13"/>
      <c r="IF306" s="13"/>
      <c r="IG306" s="13"/>
      <c r="IH306" s="13"/>
      <c r="II306" s="13"/>
      <c r="IJ306" s="13"/>
      <c r="IK306" s="13"/>
      <c r="IL306" s="13"/>
      <c r="IM306" s="13"/>
      <c r="IN306" s="13"/>
      <c r="IO306" s="13"/>
      <c r="IP306" s="13"/>
      <c r="IQ306" s="13"/>
      <c r="IR306" s="13"/>
      <c r="IS306" s="13"/>
      <c r="IT306" s="13"/>
      <c r="IU306" s="13"/>
      <c r="IV306" s="13"/>
      <c r="IW306" s="13"/>
      <c r="IX306" s="13"/>
      <c r="IY306" s="13"/>
      <c r="IZ306" s="13"/>
      <c r="JA306" s="13"/>
      <c r="JB306" s="13"/>
      <c r="JC306" s="13"/>
      <c r="JD306" s="13"/>
      <c r="JE306" s="13"/>
      <c r="JF306" s="13"/>
      <c r="JG306" s="13"/>
      <c r="JH306" s="13"/>
      <c r="JI306" s="13"/>
      <c r="JJ306" s="13"/>
      <c r="JK306" s="13"/>
      <c r="JL306" s="13"/>
      <c r="JM306" s="13"/>
    </row>
    <row r="307" spans="1:273" x14ac:dyDescent="0.25">
      <c r="A307" s="281" t="s">
        <v>412</v>
      </c>
      <c r="B307" s="521"/>
      <c r="C307" s="522"/>
      <c r="D307" s="704"/>
      <c r="E307" s="122"/>
      <c r="F307" s="120"/>
      <c r="G307" s="123"/>
      <c r="H307" s="122"/>
      <c r="I307" s="122"/>
      <c r="J307" s="174"/>
      <c r="K307" s="174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  <c r="EV307" s="13"/>
      <c r="EW307" s="13"/>
      <c r="EX307" s="13"/>
      <c r="EY307" s="13"/>
      <c r="EZ307" s="13"/>
      <c r="FA307" s="13"/>
      <c r="FB307" s="13"/>
      <c r="FC307" s="13"/>
      <c r="FD307" s="13"/>
      <c r="FE307" s="13"/>
      <c r="FF307" s="13"/>
      <c r="FG307" s="13"/>
      <c r="FH307" s="13"/>
      <c r="FI307" s="13"/>
      <c r="FJ307" s="13"/>
      <c r="FK307" s="13"/>
      <c r="FL307" s="13"/>
      <c r="FM307" s="13"/>
      <c r="FN307" s="13"/>
      <c r="FO307" s="13"/>
      <c r="FP307" s="13"/>
      <c r="FQ307" s="13"/>
      <c r="FR307" s="13"/>
      <c r="FS307" s="13"/>
      <c r="FT307" s="13"/>
      <c r="FU307" s="13"/>
      <c r="FV307" s="13"/>
      <c r="FW307" s="13"/>
      <c r="FX307" s="13"/>
      <c r="FY307" s="13"/>
      <c r="FZ307" s="13"/>
      <c r="GA307" s="13"/>
      <c r="GB307" s="13"/>
      <c r="GC307" s="13"/>
      <c r="GD307" s="13"/>
      <c r="GE307" s="13"/>
      <c r="GF307" s="13"/>
      <c r="GG307" s="13"/>
      <c r="GH307" s="13"/>
      <c r="GI307" s="13"/>
      <c r="GJ307" s="13"/>
      <c r="GK307" s="13"/>
      <c r="GL307" s="13"/>
      <c r="GM307" s="13"/>
      <c r="GN307" s="13"/>
      <c r="GO307" s="13"/>
      <c r="GP307" s="13"/>
      <c r="GQ307" s="13"/>
      <c r="GR307" s="13"/>
      <c r="GS307" s="13"/>
      <c r="GT307" s="13"/>
      <c r="GU307" s="13"/>
      <c r="GV307" s="13"/>
      <c r="GW307" s="13"/>
      <c r="GX307" s="13"/>
      <c r="GY307" s="13"/>
      <c r="GZ307" s="13"/>
      <c r="HA307" s="13"/>
      <c r="HB307" s="13"/>
      <c r="HC307" s="13"/>
      <c r="HD307" s="13"/>
      <c r="HE307" s="13"/>
      <c r="HF307" s="13"/>
      <c r="HG307" s="13"/>
      <c r="HH307" s="13"/>
      <c r="HI307" s="13"/>
      <c r="HJ307" s="13"/>
      <c r="HK307" s="13"/>
      <c r="HL307" s="13"/>
      <c r="HM307" s="13"/>
      <c r="HN307" s="13"/>
      <c r="HO307" s="13"/>
      <c r="HP307" s="13"/>
      <c r="HQ307" s="13"/>
      <c r="HR307" s="13"/>
      <c r="HS307" s="13"/>
      <c r="HT307" s="13"/>
      <c r="HU307" s="13"/>
      <c r="HV307" s="13"/>
      <c r="HW307" s="13"/>
      <c r="HX307" s="13"/>
      <c r="HY307" s="13"/>
      <c r="HZ307" s="13"/>
      <c r="IA307" s="13"/>
      <c r="IB307" s="13"/>
      <c r="IC307" s="13"/>
      <c r="ID307" s="13"/>
      <c r="IE307" s="13"/>
      <c r="IF307" s="13"/>
      <c r="IG307" s="13"/>
      <c r="IH307" s="13"/>
      <c r="II307" s="13"/>
      <c r="IJ307" s="13"/>
      <c r="IK307" s="13"/>
      <c r="IL307" s="13"/>
      <c r="IM307" s="13"/>
      <c r="IN307" s="13"/>
      <c r="IO307" s="13"/>
      <c r="IP307" s="13"/>
      <c r="IQ307" s="13"/>
      <c r="IR307" s="13"/>
      <c r="IS307" s="13"/>
      <c r="IT307" s="13"/>
      <c r="IU307" s="13"/>
      <c r="IV307" s="13"/>
      <c r="IW307" s="13"/>
      <c r="IX307" s="13"/>
      <c r="IY307" s="13"/>
      <c r="IZ307" s="13"/>
      <c r="JA307" s="13"/>
      <c r="JB307" s="13"/>
      <c r="JC307" s="13"/>
      <c r="JD307" s="13"/>
      <c r="JE307" s="13"/>
      <c r="JF307" s="13"/>
      <c r="JG307" s="13"/>
      <c r="JH307" s="13"/>
      <c r="JI307" s="13"/>
      <c r="JJ307" s="13"/>
      <c r="JK307" s="13"/>
      <c r="JL307" s="13"/>
      <c r="JM307" s="13"/>
    </row>
    <row r="308" spans="1:273" x14ac:dyDescent="0.25">
      <c r="A308" s="281" t="s">
        <v>413</v>
      </c>
      <c r="B308" s="521"/>
      <c r="C308" s="522"/>
      <c r="D308" s="704"/>
      <c r="E308" s="122"/>
      <c r="F308" s="120"/>
      <c r="G308" s="123"/>
      <c r="H308" s="122"/>
      <c r="I308" s="122"/>
      <c r="J308" s="174"/>
      <c r="K308" s="174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  <c r="FH308" s="13"/>
      <c r="FI308" s="13"/>
      <c r="FJ308" s="13"/>
      <c r="FK308" s="13"/>
      <c r="FL308" s="13"/>
      <c r="FM308" s="13"/>
      <c r="FN308" s="13"/>
      <c r="FO308" s="13"/>
      <c r="FP308" s="13"/>
      <c r="FQ308" s="13"/>
      <c r="FR308" s="13"/>
      <c r="FS308" s="13"/>
      <c r="FT308" s="13"/>
      <c r="FU308" s="13"/>
      <c r="FV308" s="13"/>
      <c r="FW308" s="13"/>
      <c r="FX308" s="13"/>
      <c r="FY308" s="13"/>
      <c r="FZ308" s="13"/>
      <c r="GA308" s="13"/>
      <c r="GB308" s="13"/>
      <c r="GC308" s="13"/>
      <c r="GD308" s="13"/>
      <c r="GE308" s="13"/>
      <c r="GF308" s="13"/>
      <c r="GG308" s="13"/>
      <c r="GH308" s="13"/>
      <c r="GI308" s="13"/>
      <c r="GJ308" s="13"/>
      <c r="GK308" s="13"/>
      <c r="GL308" s="13"/>
      <c r="GM308" s="13"/>
      <c r="GN308" s="13"/>
      <c r="GO308" s="13"/>
      <c r="GP308" s="13"/>
      <c r="GQ308" s="13"/>
      <c r="GR308" s="13"/>
      <c r="GS308" s="13"/>
      <c r="GT308" s="13"/>
      <c r="GU308" s="13"/>
      <c r="GV308" s="13"/>
      <c r="GW308" s="13"/>
      <c r="GX308" s="13"/>
      <c r="GY308" s="13"/>
      <c r="GZ308" s="13"/>
      <c r="HA308" s="13"/>
      <c r="HB308" s="13"/>
      <c r="HC308" s="13"/>
      <c r="HD308" s="13"/>
      <c r="HE308" s="13"/>
      <c r="HF308" s="13"/>
      <c r="HG308" s="13"/>
      <c r="HH308" s="13"/>
      <c r="HI308" s="13"/>
      <c r="HJ308" s="13"/>
      <c r="HK308" s="13"/>
      <c r="HL308" s="13"/>
      <c r="HM308" s="13"/>
      <c r="HN308" s="13"/>
      <c r="HO308" s="13"/>
      <c r="HP308" s="13"/>
      <c r="HQ308" s="13"/>
      <c r="HR308" s="13"/>
      <c r="HS308" s="13"/>
      <c r="HT308" s="13"/>
      <c r="HU308" s="13"/>
      <c r="HV308" s="13"/>
      <c r="HW308" s="13"/>
      <c r="HX308" s="13"/>
      <c r="HY308" s="13"/>
      <c r="HZ308" s="13"/>
      <c r="IA308" s="13"/>
      <c r="IB308" s="13"/>
      <c r="IC308" s="13"/>
      <c r="ID308" s="13"/>
      <c r="IE308" s="13"/>
      <c r="IF308" s="13"/>
      <c r="IG308" s="13"/>
      <c r="IH308" s="13"/>
      <c r="II308" s="13"/>
      <c r="IJ308" s="13"/>
      <c r="IK308" s="13"/>
      <c r="IL308" s="13"/>
      <c r="IM308" s="13"/>
      <c r="IN308" s="13"/>
      <c r="IO308" s="13"/>
      <c r="IP308" s="13"/>
      <c r="IQ308" s="13"/>
      <c r="IR308" s="13"/>
      <c r="IS308" s="13"/>
      <c r="IT308" s="13"/>
      <c r="IU308" s="13"/>
      <c r="IV308" s="13"/>
      <c r="IW308" s="13"/>
      <c r="IX308" s="13"/>
      <c r="IY308" s="13"/>
      <c r="IZ308" s="13"/>
      <c r="JA308" s="13"/>
      <c r="JB308" s="13"/>
      <c r="JC308" s="13"/>
      <c r="JD308" s="13"/>
      <c r="JE308" s="13"/>
      <c r="JF308" s="13"/>
      <c r="JG308" s="13"/>
      <c r="JH308" s="13"/>
      <c r="JI308" s="13"/>
      <c r="JJ308" s="13"/>
      <c r="JK308" s="13"/>
      <c r="JL308" s="13"/>
      <c r="JM308" s="13"/>
    </row>
    <row r="309" spans="1:273" x14ac:dyDescent="0.25">
      <c r="A309" s="281" t="s">
        <v>414</v>
      </c>
      <c r="B309" s="521"/>
      <c r="C309" s="522"/>
      <c r="D309" s="704"/>
      <c r="E309" s="122"/>
      <c r="F309" s="120"/>
      <c r="G309" s="134"/>
      <c r="H309" s="122"/>
      <c r="I309" s="122"/>
      <c r="J309" s="174"/>
      <c r="K309" s="174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  <c r="EV309" s="13"/>
      <c r="EW309" s="13"/>
      <c r="EX309" s="13"/>
      <c r="EY309" s="13"/>
      <c r="EZ309" s="13"/>
      <c r="FA309" s="13"/>
      <c r="FB309" s="13"/>
      <c r="FC309" s="13"/>
      <c r="FD309" s="13"/>
      <c r="FE309" s="13"/>
      <c r="FF309" s="13"/>
      <c r="FG309" s="13"/>
      <c r="FH309" s="13"/>
      <c r="FI309" s="13"/>
      <c r="FJ309" s="13"/>
      <c r="FK309" s="13"/>
      <c r="FL309" s="13"/>
      <c r="FM309" s="13"/>
      <c r="FN309" s="13"/>
      <c r="FO309" s="13"/>
      <c r="FP309" s="13"/>
      <c r="FQ309" s="13"/>
      <c r="FR309" s="13"/>
      <c r="FS309" s="13"/>
      <c r="FT309" s="13"/>
      <c r="FU309" s="13"/>
      <c r="FV309" s="13"/>
      <c r="FW309" s="13"/>
      <c r="FX309" s="13"/>
      <c r="FY309" s="13"/>
      <c r="FZ309" s="13"/>
      <c r="GA309" s="13"/>
      <c r="GB309" s="13"/>
      <c r="GC309" s="13"/>
      <c r="GD309" s="13"/>
      <c r="GE309" s="13"/>
      <c r="GF309" s="13"/>
      <c r="GG309" s="13"/>
      <c r="GH309" s="13"/>
      <c r="GI309" s="13"/>
      <c r="GJ309" s="13"/>
      <c r="GK309" s="13"/>
      <c r="GL309" s="13"/>
      <c r="GM309" s="13"/>
      <c r="GN309" s="13"/>
      <c r="GO309" s="13"/>
      <c r="GP309" s="13"/>
      <c r="GQ309" s="13"/>
      <c r="GR309" s="13"/>
      <c r="GS309" s="13"/>
      <c r="GT309" s="13"/>
      <c r="GU309" s="13"/>
      <c r="GV309" s="13"/>
      <c r="GW309" s="13"/>
      <c r="GX309" s="13"/>
      <c r="GY309" s="13"/>
      <c r="GZ309" s="13"/>
      <c r="HA309" s="13"/>
      <c r="HB309" s="13"/>
      <c r="HC309" s="13"/>
      <c r="HD309" s="13"/>
      <c r="HE309" s="13"/>
      <c r="HF309" s="13"/>
      <c r="HG309" s="13"/>
      <c r="HH309" s="13"/>
      <c r="HI309" s="13"/>
      <c r="HJ309" s="13"/>
      <c r="HK309" s="13"/>
      <c r="HL309" s="13"/>
      <c r="HM309" s="13"/>
      <c r="HN309" s="13"/>
      <c r="HO309" s="13"/>
      <c r="HP309" s="13"/>
      <c r="HQ309" s="13"/>
      <c r="HR309" s="13"/>
      <c r="HS309" s="13"/>
      <c r="HT309" s="13"/>
      <c r="HU309" s="13"/>
      <c r="HV309" s="13"/>
      <c r="HW309" s="13"/>
      <c r="HX309" s="13"/>
      <c r="HY309" s="13"/>
      <c r="HZ309" s="13"/>
      <c r="IA309" s="13"/>
      <c r="IB309" s="13"/>
      <c r="IC309" s="13"/>
      <c r="ID309" s="13"/>
      <c r="IE309" s="13"/>
      <c r="IF309" s="13"/>
      <c r="IG309" s="13"/>
      <c r="IH309" s="13"/>
      <c r="II309" s="13"/>
      <c r="IJ309" s="13"/>
      <c r="IK309" s="13"/>
      <c r="IL309" s="13"/>
      <c r="IM309" s="13"/>
      <c r="IN309" s="13"/>
      <c r="IO309" s="13"/>
      <c r="IP309" s="13"/>
      <c r="IQ309" s="13"/>
      <c r="IR309" s="13"/>
      <c r="IS309" s="13"/>
      <c r="IT309" s="13"/>
      <c r="IU309" s="13"/>
      <c r="IV309" s="13"/>
      <c r="IW309" s="13"/>
      <c r="IX309" s="13"/>
      <c r="IY309" s="13"/>
      <c r="IZ309" s="13"/>
      <c r="JA309" s="13"/>
      <c r="JB309" s="13"/>
      <c r="JC309" s="13"/>
      <c r="JD309" s="13"/>
      <c r="JE309" s="13"/>
      <c r="JF309" s="13"/>
      <c r="JG309" s="13"/>
      <c r="JH309" s="13"/>
      <c r="JI309" s="13"/>
      <c r="JJ309" s="13"/>
      <c r="JK309" s="13"/>
      <c r="JL309" s="13"/>
      <c r="JM309" s="13"/>
    </row>
    <row r="310" spans="1:273" x14ac:dyDescent="0.25">
      <c r="A310" s="281" t="s">
        <v>415</v>
      </c>
      <c r="B310" s="521"/>
      <c r="C310" s="522"/>
      <c r="D310" s="704"/>
      <c r="E310" s="122"/>
      <c r="F310" s="120"/>
      <c r="G310" s="123"/>
      <c r="H310" s="122"/>
      <c r="I310" s="122"/>
      <c r="J310" s="174"/>
      <c r="K310" s="174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  <c r="EV310" s="13"/>
      <c r="EW310" s="13"/>
      <c r="EX310" s="13"/>
      <c r="EY310" s="13"/>
      <c r="EZ310" s="13"/>
      <c r="FA310" s="13"/>
      <c r="FB310" s="13"/>
      <c r="FC310" s="13"/>
      <c r="FD310" s="13"/>
      <c r="FE310" s="13"/>
      <c r="FF310" s="13"/>
      <c r="FG310" s="13"/>
      <c r="FH310" s="13"/>
      <c r="FI310" s="13"/>
      <c r="FJ310" s="13"/>
      <c r="FK310" s="13"/>
      <c r="FL310" s="13"/>
      <c r="FM310" s="13"/>
      <c r="FN310" s="13"/>
      <c r="FO310" s="13"/>
      <c r="FP310" s="13"/>
      <c r="FQ310" s="13"/>
      <c r="FR310" s="13"/>
      <c r="FS310" s="13"/>
      <c r="FT310" s="13"/>
      <c r="FU310" s="13"/>
      <c r="FV310" s="13"/>
      <c r="FW310" s="13"/>
      <c r="FX310" s="13"/>
      <c r="FY310" s="13"/>
      <c r="FZ310" s="13"/>
      <c r="GA310" s="13"/>
      <c r="GB310" s="13"/>
      <c r="GC310" s="13"/>
      <c r="GD310" s="13"/>
      <c r="GE310" s="13"/>
      <c r="GF310" s="13"/>
      <c r="GG310" s="13"/>
      <c r="GH310" s="13"/>
      <c r="GI310" s="13"/>
      <c r="GJ310" s="13"/>
      <c r="GK310" s="13"/>
      <c r="GL310" s="13"/>
      <c r="GM310" s="13"/>
      <c r="GN310" s="13"/>
      <c r="GO310" s="13"/>
      <c r="GP310" s="13"/>
      <c r="GQ310" s="13"/>
      <c r="GR310" s="13"/>
      <c r="GS310" s="13"/>
      <c r="GT310" s="13"/>
      <c r="GU310" s="13"/>
      <c r="GV310" s="13"/>
      <c r="GW310" s="13"/>
      <c r="GX310" s="13"/>
      <c r="GY310" s="13"/>
      <c r="GZ310" s="13"/>
      <c r="HA310" s="13"/>
      <c r="HB310" s="13"/>
      <c r="HC310" s="13"/>
      <c r="HD310" s="13"/>
      <c r="HE310" s="13"/>
      <c r="HF310" s="13"/>
      <c r="HG310" s="13"/>
      <c r="HH310" s="13"/>
      <c r="HI310" s="13"/>
      <c r="HJ310" s="13"/>
      <c r="HK310" s="13"/>
      <c r="HL310" s="13"/>
      <c r="HM310" s="13"/>
      <c r="HN310" s="13"/>
      <c r="HO310" s="13"/>
      <c r="HP310" s="13"/>
      <c r="HQ310" s="13"/>
      <c r="HR310" s="13"/>
      <c r="HS310" s="13"/>
      <c r="HT310" s="13"/>
      <c r="HU310" s="13"/>
      <c r="HV310" s="13"/>
      <c r="HW310" s="13"/>
      <c r="HX310" s="13"/>
      <c r="HY310" s="13"/>
      <c r="HZ310" s="13"/>
      <c r="IA310" s="13"/>
      <c r="IB310" s="13"/>
      <c r="IC310" s="13"/>
      <c r="ID310" s="13"/>
      <c r="IE310" s="13"/>
      <c r="IF310" s="13"/>
      <c r="IG310" s="13"/>
      <c r="IH310" s="13"/>
      <c r="II310" s="13"/>
      <c r="IJ310" s="13"/>
      <c r="IK310" s="13"/>
      <c r="IL310" s="13"/>
      <c r="IM310" s="13"/>
      <c r="IN310" s="13"/>
      <c r="IO310" s="13"/>
      <c r="IP310" s="13"/>
      <c r="IQ310" s="13"/>
      <c r="IR310" s="13"/>
      <c r="IS310" s="13"/>
      <c r="IT310" s="13"/>
      <c r="IU310" s="13"/>
      <c r="IV310" s="13"/>
      <c r="IW310" s="13"/>
      <c r="IX310" s="13"/>
      <c r="IY310" s="13"/>
      <c r="IZ310" s="13"/>
      <c r="JA310" s="13"/>
      <c r="JB310" s="13"/>
      <c r="JC310" s="13"/>
      <c r="JD310" s="13"/>
      <c r="JE310" s="13"/>
      <c r="JF310" s="13"/>
      <c r="JG310" s="13"/>
      <c r="JH310" s="13"/>
      <c r="JI310" s="13"/>
      <c r="JJ310" s="13"/>
      <c r="JK310" s="13"/>
      <c r="JL310" s="13"/>
      <c r="JM310" s="13"/>
    </row>
    <row r="311" spans="1:273" x14ac:dyDescent="0.25">
      <c r="A311" s="281" t="s">
        <v>419</v>
      </c>
      <c r="B311" s="521"/>
      <c r="C311" s="522"/>
      <c r="D311" s="704"/>
      <c r="E311" s="122"/>
      <c r="F311" s="120"/>
      <c r="G311" s="123"/>
      <c r="H311" s="122"/>
      <c r="I311" s="122"/>
      <c r="J311" s="174"/>
      <c r="K311" s="174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  <c r="EV311" s="13"/>
      <c r="EW311" s="13"/>
      <c r="EX311" s="13"/>
      <c r="EY311" s="13"/>
      <c r="EZ311" s="13"/>
      <c r="FA311" s="13"/>
      <c r="FB311" s="13"/>
      <c r="FC311" s="13"/>
      <c r="FD311" s="13"/>
      <c r="FE311" s="13"/>
      <c r="FF311" s="13"/>
      <c r="FG311" s="13"/>
      <c r="FH311" s="13"/>
      <c r="FI311" s="13"/>
      <c r="FJ311" s="13"/>
      <c r="FK311" s="13"/>
      <c r="FL311" s="13"/>
      <c r="FM311" s="13"/>
      <c r="FN311" s="13"/>
      <c r="FO311" s="13"/>
      <c r="FP311" s="13"/>
      <c r="FQ311" s="13"/>
      <c r="FR311" s="13"/>
      <c r="FS311" s="13"/>
      <c r="FT311" s="13"/>
      <c r="FU311" s="13"/>
      <c r="FV311" s="13"/>
      <c r="FW311" s="13"/>
      <c r="FX311" s="13"/>
      <c r="FY311" s="13"/>
      <c r="FZ311" s="13"/>
      <c r="GA311" s="13"/>
      <c r="GB311" s="13"/>
      <c r="GC311" s="13"/>
      <c r="GD311" s="13"/>
      <c r="GE311" s="13"/>
      <c r="GF311" s="13"/>
      <c r="GG311" s="13"/>
      <c r="GH311" s="13"/>
      <c r="GI311" s="13"/>
      <c r="GJ311" s="13"/>
      <c r="GK311" s="13"/>
      <c r="GL311" s="13"/>
      <c r="GM311" s="13"/>
      <c r="GN311" s="13"/>
      <c r="GO311" s="13"/>
      <c r="GP311" s="13"/>
      <c r="GQ311" s="13"/>
      <c r="GR311" s="13"/>
      <c r="GS311" s="13"/>
      <c r="GT311" s="13"/>
      <c r="GU311" s="13"/>
      <c r="GV311" s="13"/>
      <c r="GW311" s="13"/>
      <c r="GX311" s="13"/>
      <c r="GY311" s="13"/>
      <c r="GZ311" s="13"/>
      <c r="HA311" s="13"/>
      <c r="HB311" s="13"/>
      <c r="HC311" s="13"/>
      <c r="HD311" s="13"/>
      <c r="HE311" s="13"/>
      <c r="HF311" s="13"/>
      <c r="HG311" s="13"/>
      <c r="HH311" s="13"/>
      <c r="HI311" s="13"/>
      <c r="HJ311" s="13"/>
      <c r="HK311" s="13"/>
      <c r="HL311" s="13"/>
      <c r="HM311" s="13"/>
      <c r="HN311" s="13"/>
      <c r="HO311" s="13"/>
      <c r="HP311" s="13"/>
      <c r="HQ311" s="13"/>
      <c r="HR311" s="13"/>
      <c r="HS311" s="13"/>
      <c r="HT311" s="13"/>
      <c r="HU311" s="13"/>
      <c r="HV311" s="13"/>
      <c r="HW311" s="13"/>
      <c r="HX311" s="13"/>
      <c r="HY311" s="13"/>
      <c r="HZ311" s="13"/>
      <c r="IA311" s="13"/>
      <c r="IB311" s="13"/>
      <c r="IC311" s="13"/>
      <c r="ID311" s="13"/>
      <c r="IE311" s="13"/>
      <c r="IF311" s="13"/>
      <c r="IG311" s="13"/>
      <c r="IH311" s="13"/>
      <c r="II311" s="13"/>
      <c r="IJ311" s="13"/>
      <c r="IK311" s="13"/>
      <c r="IL311" s="13"/>
      <c r="IM311" s="13"/>
      <c r="IN311" s="13"/>
      <c r="IO311" s="13"/>
      <c r="IP311" s="13"/>
      <c r="IQ311" s="13"/>
      <c r="IR311" s="13"/>
      <c r="IS311" s="13"/>
      <c r="IT311" s="13"/>
      <c r="IU311" s="13"/>
      <c r="IV311" s="13"/>
      <c r="IW311" s="13"/>
      <c r="IX311" s="13"/>
      <c r="IY311" s="13"/>
      <c r="IZ311" s="13"/>
      <c r="JA311" s="13"/>
      <c r="JB311" s="13"/>
      <c r="JC311" s="13"/>
      <c r="JD311" s="13"/>
      <c r="JE311" s="13"/>
      <c r="JF311" s="13"/>
      <c r="JG311" s="13"/>
      <c r="JH311" s="13"/>
      <c r="JI311" s="13"/>
      <c r="JJ311" s="13"/>
      <c r="JK311" s="13"/>
      <c r="JL311" s="13"/>
      <c r="JM311" s="13"/>
    </row>
    <row r="312" spans="1:273" x14ac:dyDescent="0.25">
      <c r="A312" s="281" t="s">
        <v>420</v>
      </c>
      <c r="B312" s="521"/>
      <c r="C312" s="522"/>
      <c r="D312" s="704"/>
      <c r="E312" s="122"/>
      <c r="F312" s="120"/>
      <c r="G312" s="123"/>
      <c r="H312" s="122"/>
      <c r="I312" s="122"/>
      <c r="J312" s="174"/>
      <c r="K312" s="174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  <c r="EV312" s="13"/>
      <c r="EW312" s="13"/>
      <c r="EX312" s="13"/>
      <c r="EY312" s="13"/>
      <c r="EZ312" s="13"/>
      <c r="FA312" s="13"/>
      <c r="FB312" s="13"/>
      <c r="FC312" s="13"/>
      <c r="FD312" s="13"/>
      <c r="FE312" s="13"/>
      <c r="FF312" s="13"/>
      <c r="FG312" s="13"/>
      <c r="FH312" s="13"/>
      <c r="FI312" s="13"/>
      <c r="FJ312" s="13"/>
      <c r="FK312" s="13"/>
      <c r="FL312" s="13"/>
      <c r="FM312" s="13"/>
      <c r="FN312" s="13"/>
      <c r="FO312" s="13"/>
      <c r="FP312" s="13"/>
      <c r="FQ312" s="13"/>
      <c r="FR312" s="13"/>
      <c r="FS312" s="13"/>
      <c r="FT312" s="13"/>
      <c r="FU312" s="13"/>
      <c r="FV312" s="13"/>
      <c r="FW312" s="13"/>
      <c r="FX312" s="13"/>
      <c r="FY312" s="13"/>
      <c r="FZ312" s="13"/>
      <c r="GA312" s="13"/>
      <c r="GB312" s="13"/>
      <c r="GC312" s="13"/>
      <c r="GD312" s="13"/>
      <c r="GE312" s="13"/>
      <c r="GF312" s="13"/>
      <c r="GG312" s="13"/>
      <c r="GH312" s="13"/>
      <c r="GI312" s="13"/>
      <c r="GJ312" s="13"/>
      <c r="GK312" s="13"/>
      <c r="GL312" s="13"/>
      <c r="GM312" s="13"/>
      <c r="GN312" s="13"/>
      <c r="GO312" s="13"/>
      <c r="GP312" s="13"/>
      <c r="GQ312" s="13"/>
      <c r="GR312" s="13"/>
      <c r="GS312" s="13"/>
      <c r="GT312" s="13"/>
      <c r="GU312" s="13"/>
      <c r="GV312" s="13"/>
      <c r="GW312" s="13"/>
      <c r="GX312" s="13"/>
      <c r="GY312" s="13"/>
      <c r="GZ312" s="13"/>
      <c r="HA312" s="13"/>
      <c r="HB312" s="13"/>
      <c r="HC312" s="13"/>
      <c r="HD312" s="13"/>
      <c r="HE312" s="13"/>
      <c r="HF312" s="13"/>
      <c r="HG312" s="13"/>
      <c r="HH312" s="13"/>
      <c r="HI312" s="13"/>
      <c r="HJ312" s="13"/>
      <c r="HK312" s="13"/>
      <c r="HL312" s="13"/>
      <c r="HM312" s="13"/>
      <c r="HN312" s="13"/>
      <c r="HO312" s="13"/>
      <c r="HP312" s="13"/>
      <c r="HQ312" s="13"/>
      <c r="HR312" s="13"/>
      <c r="HS312" s="13"/>
      <c r="HT312" s="13"/>
      <c r="HU312" s="13"/>
      <c r="HV312" s="13"/>
      <c r="HW312" s="13"/>
      <c r="HX312" s="13"/>
      <c r="HY312" s="13"/>
      <c r="HZ312" s="13"/>
      <c r="IA312" s="13"/>
      <c r="IB312" s="13"/>
      <c r="IC312" s="13"/>
      <c r="ID312" s="13"/>
      <c r="IE312" s="13"/>
      <c r="IF312" s="13"/>
      <c r="IG312" s="13"/>
      <c r="IH312" s="13"/>
      <c r="II312" s="13"/>
      <c r="IJ312" s="13"/>
      <c r="IK312" s="13"/>
      <c r="IL312" s="13"/>
      <c r="IM312" s="13"/>
      <c r="IN312" s="13"/>
      <c r="IO312" s="13"/>
      <c r="IP312" s="13"/>
      <c r="IQ312" s="13"/>
      <c r="IR312" s="13"/>
      <c r="IS312" s="13"/>
      <c r="IT312" s="13"/>
      <c r="IU312" s="13"/>
      <c r="IV312" s="13"/>
      <c r="IW312" s="13"/>
      <c r="IX312" s="13"/>
      <c r="IY312" s="13"/>
      <c r="IZ312" s="13"/>
      <c r="JA312" s="13"/>
      <c r="JB312" s="13"/>
      <c r="JC312" s="13"/>
      <c r="JD312" s="13"/>
      <c r="JE312" s="13"/>
      <c r="JF312" s="13"/>
      <c r="JG312" s="13"/>
      <c r="JH312" s="13"/>
      <c r="JI312" s="13"/>
      <c r="JJ312" s="13"/>
      <c r="JK312" s="13"/>
      <c r="JL312" s="13"/>
      <c r="JM312" s="13"/>
    </row>
    <row r="313" spans="1:273" x14ac:dyDescent="0.25">
      <c r="A313" s="250" t="s">
        <v>421</v>
      </c>
      <c r="B313" s="521"/>
      <c r="C313" s="522"/>
      <c r="D313" s="704"/>
      <c r="E313" s="122"/>
      <c r="F313" s="120"/>
      <c r="G313" s="134"/>
      <c r="H313" s="122"/>
      <c r="I313" s="122"/>
      <c r="J313" s="174"/>
      <c r="K313" s="174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  <c r="EV313" s="13"/>
      <c r="EW313" s="13"/>
      <c r="EX313" s="13"/>
      <c r="EY313" s="13"/>
      <c r="EZ313" s="13"/>
      <c r="FA313" s="13"/>
      <c r="FB313" s="13"/>
      <c r="FC313" s="13"/>
      <c r="FD313" s="13"/>
      <c r="FE313" s="13"/>
      <c r="FF313" s="13"/>
      <c r="FG313" s="13"/>
      <c r="FH313" s="13"/>
      <c r="FI313" s="13"/>
      <c r="FJ313" s="13"/>
      <c r="FK313" s="13"/>
      <c r="FL313" s="13"/>
      <c r="FM313" s="13"/>
      <c r="FN313" s="13"/>
      <c r="FO313" s="13"/>
      <c r="FP313" s="13"/>
      <c r="FQ313" s="13"/>
      <c r="FR313" s="13"/>
      <c r="FS313" s="13"/>
      <c r="FT313" s="13"/>
      <c r="FU313" s="13"/>
      <c r="FV313" s="13"/>
      <c r="FW313" s="13"/>
      <c r="FX313" s="13"/>
      <c r="FY313" s="13"/>
      <c r="FZ313" s="13"/>
      <c r="GA313" s="13"/>
      <c r="GB313" s="13"/>
      <c r="GC313" s="13"/>
      <c r="GD313" s="13"/>
      <c r="GE313" s="13"/>
      <c r="GF313" s="13"/>
      <c r="GG313" s="13"/>
      <c r="GH313" s="13"/>
      <c r="GI313" s="13"/>
      <c r="GJ313" s="13"/>
      <c r="GK313" s="13"/>
      <c r="GL313" s="13"/>
      <c r="GM313" s="13"/>
      <c r="GN313" s="13"/>
      <c r="GO313" s="13"/>
      <c r="GP313" s="13"/>
      <c r="GQ313" s="13"/>
      <c r="GR313" s="13"/>
      <c r="GS313" s="13"/>
      <c r="GT313" s="13"/>
      <c r="GU313" s="13"/>
      <c r="GV313" s="13"/>
      <c r="GW313" s="13"/>
      <c r="GX313" s="13"/>
      <c r="GY313" s="13"/>
      <c r="GZ313" s="13"/>
      <c r="HA313" s="13"/>
      <c r="HB313" s="13"/>
      <c r="HC313" s="13"/>
      <c r="HD313" s="13"/>
      <c r="HE313" s="13"/>
      <c r="HF313" s="13"/>
      <c r="HG313" s="13"/>
      <c r="HH313" s="13"/>
      <c r="HI313" s="13"/>
      <c r="HJ313" s="13"/>
      <c r="HK313" s="13"/>
      <c r="HL313" s="13"/>
      <c r="HM313" s="13"/>
      <c r="HN313" s="13"/>
      <c r="HO313" s="13"/>
      <c r="HP313" s="13"/>
      <c r="HQ313" s="13"/>
      <c r="HR313" s="13"/>
      <c r="HS313" s="13"/>
      <c r="HT313" s="13"/>
      <c r="HU313" s="13"/>
      <c r="HV313" s="13"/>
      <c r="HW313" s="13"/>
      <c r="HX313" s="13"/>
      <c r="HY313" s="13"/>
      <c r="HZ313" s="13"/>
      <c r="IA313" s="13"/>
      <c r="IB313" s="13"/>
      <c r="IC313" s="13"/>
      <c r="ID313" s="13"/>
      <c r="IE313" s="13"/>
      <c r="IF313" s="13"/>
      <c r="IG313" s="13"/>
      <c r="IH313" s="13"/>
      <c r="II313" s="13"/>
      <c r="IJ313" s="13"/>
      <c r="IK313" s="13"/>
      <c r="IL313" s="13"/>
      <c r="IM313" s="13"/>
      <c r="IN313" s="13"/>
      <c r="IO313" s="13"/>
      <c r="IP313" s="13"/>
      <c r="IQ313" s="13"/>
      <c r="IR313" s="13"/>
      <c r="IS313" s="13"/>
      <c r="IT313" s="13"/>
      <c r="IU313" s="13"/>
      <c r="IV313" s="13"/>
      <c r="IW313" s="13"/>
      <c r="IX313" s="13"/>
      <c r="IY313" s="13"/>
      <c r="IZ313" s="13"/>
      <c r="JA313" s="13"/>
      <c r="JB313" s="13"/>
      <c r="JC313" s="13"/>
      <c r="JD313" s="13"/>
      <c r="JE313" s="13"/>
      <c r="JF313" s="13"/>
      <c r="JG313" s="13"/>
      <c r="JH313" s="13"/>
      <c r="JI313" s="13"/>
      <c r="JJ313" s="13"/>
      <c r="JK313" s="13"/>
      <c r="JL313" s="13"/>
      <c r="JM313" s="13"/>
    </row>
    <row r="314" spans="1:273" x14ac:dyDescent="0.25">
      <c r="A314" s="250" t="s">
        <v>422</v>
      </c>
      <c r="B314" s="521"/>
      <c r="C314" s="522"/>
      <c r="D314" s="704"/>
      <c r="E314" s="122"/>
      <c r="F314" s="120"/>
      <c r="G314" s="123"/>
      <c r="H314" s="122"/>
      <c r="I314" s="122"/>
      <c r="J314" s="174"/>
      <c r="K314" s="174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  <c r="EV314" s="13"/>
      <c r="EW314" s="13"/>
      <c r="EX314" s="13"/>
      <c r="EY314" s="13"/>
      <c r="EZ314" s="13"/>
      <c r="FA314" s="13"/>
      <c r="FB314" s="13"/>
      <c r="FC314" s="13"/>
      <c r="FD314" s="13"/>
      <c r="FE314" s="13"/>
      <c r="FF314" s="13"/>
      <c r="FG314" s="13"/>
      <c r="FH314" s="13"/>
      <c r="FI314" s="13"/>
      <c r="FJ314" s="13"/>
      <c r="FK314" s="13"/>
      <c r="FL314" s="13"/>
      <c r="FM314" s="13"/>
      <c r="FN314" s="13"/>
      <c r="FO314" s="13"/>
      <c r="FP314" s="13"/>
      <c r="FQ314" s="13"/>
      <c r="FR314" s="13"/>
      <c r="FS314" s="13"/>
      <c r="FT314" s="13"/>
      <c r="FU314" s="13"/>
      <c r="FV314" s="13"/>
      <c r="FW314" s="13"/>
      <c r="FX314" s="13"/>
      <c r="FY314" s="13"/>
      <c r="FZ314" s="13"/>
      <c r="GA314" s="13"/>
      <c r="GB314" s="13"/>
      <c r="GC314" s="13"/>
      <c r="GD314" s="13"/>
      <c r="GE314" s="13"/>
      <c r="GF314" s="13"/>
      <c r="GG314" s="13"/>
      <c r="GH314" s="13"/>
      <c r="GI314" s="13"/>
      <c r="GJ314" s="13"/>
      <c r="GK314" s="13"/>
      <c r="GL314" s="13"/>
      <c r="GM314" s="13"/>
      <c r="GN314" s="13"/>
      <c r="GO314" s="13"/>
      <c r="GP314" s="13"/>
      <c r="GQ314" s="13"/>
      <c r="GR314" s="13"/>
      <c r="GS314" s="13"/>
      <c r="GT314" s="13"/>
      <c r="GU314" s="13"/>
      <c r="GV314" s="13"/>
      <c r="GW314" s="13"/>
      <c r="GX314" s="13"/>
      <c r="GY314" s="13"/>
      <c r="GZ314" s="13"/>
      <c r="HA314" s="13"/>
      <c r="HB314" s="13"/>
      <c r="HC314" s="13"/>
      <c r="HD314" s="13"/>
      <c r="HE314" s="13"/>
      <c r="HF314" s="13"/>
      <c r="HG314" s="13"/>
      <c r="HH314" s="13"/>
      <c r="HI314" s="13"/>
      <c r="HJ314" s="13"/>
      <c r="HK314" s="13"/>
      <c r="HL314" s="13"/>
      <c r="HM314" s="13"/>
      <c r="HN314" s="13"/>
      <c r="HO314" s="13"/>
      <c r="HP314" s="13"/>
      <c r="HQ314" s="13"/>
      <c r="HR314" s="13"/>
      <c r="HS314" s="13"/>
      <c r="HT314" s="13"/>
      <c r="HU314" s="13"/>
      <c r="HV314" s="13"/>
      <c r="HW314" s="13"/>
      <c r="HX314" s="13"/>
      <c r="HY314" s="13"/>
      <c r="HZ314" s="13"/>
      <c r="IA314" s="13"/>
      <c r="IB314" s="13"/>
      <c r="IC314" s="13"/>
      <c r="ID314" s="13"/>
      <c r="IE314" s="13"/>
      <c r="IF314" s="13"/>
      <c r="IG314" s="13"/>
      <c r="IH314" s="13"/>
      <c r="II314" s="13"/>
      <c r="IJ314" s="13"/>
      <c r="IK314" s="13"/>
      <c r="IL314" s="13"/>
      <c r="IM314" s="13"/>
      <c r="IN314" s="13"/>
      <c r="IO314" s="13"/>
      <c r="IP314" s="13"/>
      <c r="IQ314" s="13"/>
      <c r="IR314" s="13"/>
      <c r="IS314" s="13"/>
      <c r="IT314" s="13"/>
      <c r="IU314" s="13"/>
      <c r="IV314" s="13"/>
      <c r="IW314" s="13"/>
      <c r="IX314" s="13"/>
      <c r="IY314" s="13"/>
      <c r="IZ314" s="13"/>
      <c r="JA314" s="13"/>
      <c r="JB314" s="13"/>
      <c r="JC314" s="13"/>
      <c r="JD314" s="13"/>
      <c r="JE314" s="13"/>
      <c r="JF314" s="13"/>
      <c r="JG314" s="13"/>
      <c r="JH314" s="13"/>
      <c r="JI314" s="13"/>
      <c r="JJ314" s="13"/>
      <c r="JK314" s="13"/>
      <c r="JL314" s="13"/>
      <c r="JM314" s="13"/>
    </row>
    <row r="315" spans="1:273" x14ac:dyDescent="0.25">
      <c r="A315" s="250" t="s">
        <v>423</v>
      </c>
      <c r="B315" s="521"/>
      <c r="C315" s="522"/>
      <c r="D315" s="704"/>
      <c r="E315" s="122"/>
      <c r="F315" s="120"/>
      <c r="G315" s="123"/>
      <c r="H315" s="122"/>
      <c r="I315" s="122"/>
      <c r="J315" s="174"/>
      <c r="K315" s="174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  <c r="EV315" s="13"/>
      <c r="EW315" s="13"/>
      <c r="EX315" s="13"/>
      <c r="EY315" s="13"/>
      <c r="EZ315" s="13"/>
      <c r="FA315" s="13"/>
      <c r="FB315" s="13"/>
      <c r="FC315" s="13"/>
      <c r="FD315" s="13"/>
      <c r="FE315" s="13"/>
      <c r="FF315" s="13"/>
      <c r="FG315" s="13"/>
      <c r="FH315" s="13"/>
      <c r="FI315" s="13"/>
      <c r="FJ315" s="13"/>
      <c r="FK315" s="13"/>
      <c r="FL315" s="13"/>
      <c r="FM315" s="13"/>
      <c r="FN315" s="13"/>
      <c r="FO315" s="13"/>
      <c r="FP315" s="13"/>
      <c r="FQ315" s="13"/>
      <c r="FR315" s="13"/>
      <c r="FS315" s="13"/>
      <c r="FT315" s="13"/>
      <c r="FU315" s="13"/>
      <c r="FV315" s="13"/>
      <c r="FW315" s="13"/>
      <c r="FX315" s="13"/>
      <c r="FY315" s="13"/>
      <c r="FZ315" s="13"/>
      <c r="GA315" s="13"/>
      <c r="GB315" s="13"/>
      <c r="GC315" s="13"/>
      <c r="GD315" s="13"/>
      <c r="GE315" s="13"/>
      <c r="GF315" s="13"/>
      <c r="GG315" s="13"/>
      <c r="GH315" s="13"/>
      <c r="GI315" s="13"/>
      <c r="GJ315" s="13"/>
      <c r="GK315" s="13"/>
      <c r="GL315" s="13"/>
      <c r="GM315" s="13"/>
      <c r="GN315" s="13"/>
      <c r="GO315" s="13"/>
      <c r="GP315" s="13"/>
      <c r="GQ315" s="13"/>
      <c r="GR315" s="13"/>
      <c r="GS315" s="13"/>
      <c r="GT315" s="13"/>
      <c r="GU315" s="13"/>
      <c r="GV315" s="13"/>
      <c r="GW315" s="13"/>
      <c r="GX315" s="13"/>
      <c r="GY315" s="13"/>
      <c r="GZ315" s="13"/>
      <c r="HA315" s="13"/>
      <c r="HB315" s="13"/>
      <c r="HC315" s="13"/>
      <c r="HD315" s="13"/>
      <c r="HE315" s="13"/>
      <c r="HF315" s="13"/>
      <c r="HG315" s="13"/>
      <c r="HH315" s="13"/>
      <c r="HI315" s="13"/>
      <c r="HJ315" s="13"/>
      <c r="HK315" s="13"/>
      <c r="HL315" s="13"/>
      <c r="HM315" s="13"/>
      <c r="HN315" s="13"/>
      <c r="HO315" s="13"/>
      <c r="HP315" s="13"/>
      <c r="HQ315" s="13"/>
      <c r="HR315" s="13"/>
      <c r="HS315" s="13"/>
      <c r="HT315" s="13"/>
      <c r="HU315" s="13"/>
      <c r="HV315" s="13"/>
      <c r="HW315" s="13"/>
      <c r="HX315" s="13"/>
      <c r="HY315" s="13"/>
      <c r="HZ315" s="13"/>
      <c r="IA315" s="13"/>
      <c r="IB315" s="13"/>
      <c r="IC315" s="13"/>
      <c r="ID315" s="13"/>
      <c r="IE315" s="13"/>
      <c r="IF315" s="13"/>
      <c r="IG315" s="13"/>
      <c r="IH315" s="13"/>
      <c r="II315" s="13"/>
      <c r="IJ315" s="13"/>
      <c r="IK315" s="13"/>
      <c r="IL315" s="13"/>
      <c r="IM315" s="13"/>
      <c r="IN315" s="13"/>
      <c r="IO315" s="13"/>
      <c r="IP315" s="13"/>
      <c r="IQ315" s="13"/>
      <c r="IR315" s="13"/>
      <c r="IS315" s="13"/>
      <c r="IT315" s="13"/>
      <c r="IU315" s="13"/>
      <c r="IV315" s="13"/>
      <c r="IW315" s="13"/>
      <c r="IX315" s="13"/>
      <c r="IY315" s="13"/>
      <c r="IZ315" s="13"/>
      <c r="JA315" s="13"/>
      <c r="JB315" s="13"/>
      <c r="JC315" s="13"/>
      <c r="JD315" s="13"/>
      <c r="JE315" s="13"/>
      <c r="JF315" s="13"/>
      <c r="JG315" s="13"/>
      <c r="JH315" s="13"/>
      <c r="JI315" s="13"/>
      <c r="JJ315" s="13"/>
      <c r="JK315" s="13"/>
      <c r="JL315" s="13"/>
      <c r="JM315" s="13"/>
    </row>
    <row r="316" spans="1:273" x14ac:dyDescent="0.25">
      <c r="A316" s="250" t="s">
        <v>424</v>
      </c>
      <c r="B316" s="521"/>
      <c r="C316" s="522"/>
      <c r="D316" s="704"/>
      <c r="E316" s="122"/>
      <c r="F316" s="120"/>
      <c r="G316" s="123"/>
      <c r="H316" s="122"/>
      <c r="I316" s="122"/>
      <c r="J316" s="174"/>
      <c r="K316" s="174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  <c r="EV316" s="13"/>
      <c r="EW316" s="13"/>
      <c r="EX316" s="13"/>
      <c r="EY316" s="13"/>
      <c r="EZ316" s="13"/>
      <c r="FA316" s="13"/>
      <c r="FB316" s="13"/>
      <c r="FC316" s="13"/>
      <c r="FD316" s="13"/>
      <c r="FE316" s="13"/>
      <c r="FF316" s="13"/>
      <c r="FG316" s="13"/>
      <c r="FH316" s="13"/>
      <c r="FI316" s="13"/>
      <c r="FJ316" s="13"/>
      <c r="FK316" s="13"/>
      <c r="FL316" s="13"/>
      <c r="FM316" s="13"/>
      <c r="FN316" s="13"/>
      <c r="FO316" s="13"/>
      <c r="FP316" s="13"/>
      <c r="FQ316" s="13"/>
      <c r="FR316" s="13"/>
      <c r="FS316" s="13"/>
      <c r="FT316" s="13"/>
      <c r="FU316" s="13"/>
      <c r="FV316" s="13"/>
      <c r="FW316" s="13"/>
      <c r="FX316" s="13"/>
      <c r="FY316" s="13"/>
      <c r="FZ316" s="13"/>
      <c r="GA316" s="13"/>
      <c r="GB316" s="13"/>
      <c r="GC316" s="13"/>
      <c r="GD316" s="13"/>
      <c r="GE316" s="13"/>
      <c r="GF316" s="13"/>
      <c r="GG316" s="13"/>
      <c r="GH316" s="13"/>
      <c r="GI316" s="13"/>
      <c r="GJ316" s="13"/>
      <c r="GK316" s="13"/>
      <c r="GL316" s="13"/>
      <c r="GM316" s="13"/>
      <c r="GN316" s="13"/>
      <c r="GO316" s="13"/>
      <c r="GP316" s="13"/>
      <c r="GQ316" s="13"/>
      <c r="GR316" s="13"/>
      <c r="GS316" s="13"/>
      <c r="GT316" s="13"/>
      <c r="GU316" s="13"/>
      <c r="GV316" s="13"/>
      <c r="GW316" s="13"/>
      <c r="GX316" s="13"/>
      <c r="GY316" s="13"/>
      <c r="GZ316" s="13"/>
      <c r="HA316" s="13"/>
      <c r="HB316" s="13"/>
      <c r="HC316" s="13"/>
      <c r="HD316" s="13"/>
      <c r="HE316" s="13"/>
      <c r="HF316" s="13"/>
      <c r="HG316" s="13"/>
      <c r="HH316" s="13"/>
      <c r="HI316" s="13"/>
      <c r="HJ316" s="13"/>
      <c r="HK316" s="13"/>
      <c r="HL316" s="13"/>
      <c r="HM316" s="13"/>
      <c r="HN316" s="13"/>
      <c r="HO316" s="13"/>
      <c r="HP316" s="13"/>
      <c r="HQ316" s="13"/>
      <c r="HR316" s="13"/>
      <c r="HS316" s="13"/>
      <c r="HT316" s="13"/>
      <c r="HU316" s="13"/>
      <c r="HV316" s="13"/>
      <c r="HW316" s="13"/>
      <c r="HX316" s="13"/>
      <c r="HY316" s="13"/>
      <c r="HZ316" s="13"/>
      <c r="IA316" s="13"/>
      <c r="IB316" s="13"/>
      <c r="IC316" s="13"/>
      <c r="ID316" s="13"/>
      <c r="IE316" s="13"/>
      <c r="IF316" s="13"/>
      <c r="IG316" s="13"/>
      <c r="IH316" s="13"/>
      <c r="II316" s="13"/>
      <c r="IJ316" s="13"/>
      <c r="IK316" s="13"/>
      <c r="IL316" s="13"/>
      <c r="IM316" s="13"/>
      <c r="IN316" s="13"/>
      <c r="IO316" s="13"/>
      <c r="IP316" s="13"/>
      <c r="IQ316" s="13"/>
      <c r="IR316" s="13"/>
      <c r="IS316" s="13"/>
      <c r="IT316" s="13"/>
      <c r="IU316" s="13"/>
      <c r="IV316" s="13"/>
      <c r="IW316" s="13"/>
      <c r="IX316" s="13"/>
      <c r="IY316" s="13"/>
      <c r="IZ316" s="13"/>
      <c r="JA316" s="13"/>
      <c r="JB316" s="13"/>
      <c r="JC316" s="13"/>
      <c r="JD316" s="13"/>
      <c r="JE316" s="13"/>
      <c r="JF316" s="13"/>
      <c r="JG316" s="13"/>
      <c r="JH316" s="13"/>
      <c r="JI316" s="13"/>
      <c r="JJ316" s="13"/>
      <c r="JK316" s="13"/>
      <c r="JL316" s="13"/>
      <c r="JM316" s="13"/>
    </row>
    <row r="317" spans="1:273" x14ac:dyDescent="0.25">
      <c r="A317" s="250" t="s">
        <v>425</v>
      </c>
      <c r="B317" s="521"/>
      <c r="C317" s="522"/>
      <c r="D317" s="704"/>
      <c r="E317" s="122"/>
      <c r="F317" s="120"/>
      <c r="G317" s="151"/>
      <c r="H317" s="122"/>
      <c r="I317" s="122"/>
      <c r="J317" s="174"/>
      <c r="K317" s="174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  <c r="EV317" s="13"/>
      <c r="EW317" s="13"/>
      <c r="EX317" s="13"/>
      <c r="EY317" s="13"/>
      <c r="EZ317" s="13"/>
      <c r="FA317" s="13"/>
      <c r="FB317" s="13"/>
      <c r="FC317" s="13"/>
      <c r="FD317" s="13"/>
      <c r="FE317" s="13"/>
      <c r="FF317" s="13"/>
      <c r="FG317" s="13"/>
      <c r="FH317" s="13"/>
      <c r="FI317" s="13"/>
      <c r="FJ317" s="13"/>
      <c r="FK317" s="13"/>
      <c r="FL317" s="13"/>
      <c r="FM317" s="13"/>
      <c r="FN317" s="13"/>
      <c r="FO317" s="13"/>
      <c r="FP317" s="13"/>
      <c r="FQ317" s="13"/>
      <c r="FR317" s="13"/>
      <c r="FS317" s="13"/>
      <c r="FT317" s="13"/>
      <c r="FU317" s="13"/>
      <c r="FV317" s="13"/>
      <c r="FW317" s="13"/>
      <c r="FX317" s="13"/>
      <c r="FY317" s="13"/>
      <c r="FZ317" s="13"/>
      <c r="GA317" s="13"/>
      <c r="GB317" s="13"/>
      <c r="GC317" s="13"/>
      <c r="GD317" s="13"/>
      <c r="GE317" s="13"/>
      <c r="GF317" s="13"/>
      <c r="GG317" s="13"/>
      <c r="GH317" s="13"/>
      <c r="GI317" s="13"/>
      <c r="GJ317" s="13"/>
      <c r="GK317" s="13"/>
      <c r="GL317" s="13"/>
      <c r="GM317" s="13"/>
      <c r="GN317" s="13"/>
      <c r="GO317" s="13"/>
      <c r="GP317" s="13"/>
      <c r="GQ317" s="13"/>
      <c r="GR317" s="13"/>
      <c r="GS317" s="13"/>
      <c r="GT317" s="13"/>
      <c r="GU317" s="13"/>
      <c r="GV317" s="13"/>
      <c r="GW317" s="13"/>
      <c r="GX317" s="13"/>
      <c r="GY317" s="13"/>
      <c r="GZ317" s="13"/>
      <c r="HA317" s="13"/>
      <c r="HB317" s="13"/>
      <c r="HC317" s="13"/>
      <c r="HD317" s="13"/>
      <c r="HE317" s="13"/>
      <c r="HF317" s="13"/>
      <c r="HG317" s="13"/>
      <c r="HH317" s="13"/>
      <c r="HI317" s="13"/>
      <c r="HJ317" s="13"/>
      <c r="HK317" s="13"/>
      <c r="HL317" s="13"/>
      <c r="HM317" s="13"/>
      <c r="HN317" s="13"/>
      <c r="HO317" s="13"/>
      <c r="HP317" s="13"/>
      <c r="HQ317" s="13"/>
      <c r="HR317" s="13"/>
      <c r="HS317" s="13"/>
      <c r="HT317" s="13"/>
      <c r="HU317" s="13"/>
      <c r="HV317" s="13"/>
      <c r="HW317" s="13"/>
      <c r="HX317" s="13"/>
      <c r="HY317" s="13"/>
      <c r="HZ317" s="13"/>
      <c r="IA317" s="13"/>
      <c r="IB317" s="13"/>
      <c r="IC317" s="13"/>
      <c r="ID317" s="13"/>
      <c r="IE317" s="13"/>
      <c r="IF317" s="13"/>
      <c r="IG317" s="13"/>
      <c r="IH317" s="13"/>
      <c r="II317" s="13"/>
      <c r="IJ317" s="13"/>
      <c r="IK317" s="13"/>
      <c r="IL317" s="13"/>
      <c r="IM317" s="13"/>
      <c r="IN317" s="13"/>
      <c r="IO317" s="13"/>
      <c r="IP317" s="13"/>
      <c r="IQ317" s="13"/>
      <c r="IR317" s="13"/>
      <c r="IS317" s="13"/>
      <c r="IT317" s="13"/>
      <c r="IU317" s="13"/>
      <c r="IV317" s="13"/>
      <c r="IW317" s="13"/>
      <c r="IX317" s="13"/>
      <c r="IY317" s="13"/>
      <c r="IZ317" s="13"/>
      <c r="JA317" s="13"/>
      <c r="JB317" s="13"/>
      <c r="JC317" s="13"/>
      <c r="JD317" s="13"/>
      <c r="JE317" s="13"/>
      <c r="JF317" s="13"/>
      <c r="JG317" s="13"/>
      <c r="JH317" s="13"/>
      <c r="JI317" s="13"/>
      <c r="JJ317" s="13"/>
      <c r="JK317" s="13"/>
      <c r="JL317" s="13"/>
      <c r="JM317" s="13"/>
    </row>
    <row r="318" spans="1:273" x14ac:dyDescent="0.25">
      <c r="A318" s="37"/>
      <c r="B318" s="707" t="s">
        <v>196</v>
      </c>
      <c r="C318" s="708"/>
      <c r="D318" s="708"/>
      <c r="E318" s="175" t="s">
        <v>9</v>
      </c>
      <c r="F318" s="175" t="s">
        <v>9</v>
      </c>
      <c r="G318" s="175" t="s">
        <v>9</v>
      </c>
      <c r="H318" s="176">
        <f>SUM(H291:H317)</f>
        <v>337556.72</v>
      </c>
      <c r="I318" s="122"/>
      <c r="J318" s="122"/>
      <c r="K318" s="277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  <c r="EV318" s="13"/>
      <c r="EW318" s="13"/>
      <c r="EX318" s="13"/>
      <c r="EY318" s="13"/>
      <c r="EZ318" s="13"/>
      <c r="FA318" s="13"/>
      <c r="FB318" s="13"/>
      <c r="FC318" s="13"/>
      <c r="FD318" s="13"/>
      <c r="FE318" s="13"/>
      <c r="FF318" s="13"/>
      <c r="FG318" s="13"/>
      <c r="FH318" s="13"/>
      <c r="FI318" s="13"/>
      <c r="FJ318" s="13"/>
      <c r="FK318" s="13"/>
      <c r="FL318" s="13"/>
      <c r="FM318" s="13"/>
      <c r="FN318" s="13"/>
      <c r="FO318" s="13"/>
      <c r="FP318" s="13"/>
      <c r="FQ318" s="13"/>
      <c r="FR318" s="13"/>
      <c r="FS318" s="13"/>
      <c r="FT318" s="13"/>
      <c r="FU318" s="13"/>
      <c r="FV318" s="13"/>
      <c r="FW318" s="13"/>
      <c r="FX318" s="13"/>
      <c r="FY318" s="13"/>
      <c r="FZ318" s="13"/>
      <c r="GA318" s="13"/>
      <c r="GB318" s="13"/>
      <c r="GC318" s="13"/>
      <c r="GD318" s="13"/>
      <c r="GE318" s="13"/>
      <c r="GF318" s="13"/>
      <c r="GG318" s="13"/>
      <c r="GH318" s="13"/>
      <c r="GI318" s="13"/>
      <c r="GJ318" s="13"/>
      <c r="GK318" s="13"/>
      <c r="GL318" s="13"/>
      <c r="GM318" s="13"/>
      <c r="GN318" s="13"/>
      <c r="GO318" s="13"/>
      <c r="GP318" s="13"/>
      <c r="GQ318" s="13"/>
      <c r="GR318" s="13"/>
      <c r="GS318" s="13"/>
      <c r="GT318" s="13"/>
      <c r="GU318" s="13"/>
      <c r="GV318" s="13"/>
      <c r="GW318" s="13"/>
      <c r="GX318" s="13"/>
      <c r="GY318" s="13"/>
      <c r="GZ318" s="13"/>
      <c r="HA318" s="13"/>
      <c r="HB318" s="13"/>
      <c r="HC318" s="13"/>
      <c r="HD318" s="13"/>
      <c r="HE318" s="13"/>
      <c r="HF318" s="13"/>
      <c r="HG318" s="13"/>
      <c r="HH318" s="13"/>
      <c r="HI318" s="13"/>
      <c r="HJ318" s="13"/>
      <c r="HK318" s="13"/>
      <c r="HL318" s="13"/>
      <c r="HM318" s="13"/>
      <c r="HN318" s="13"/>
      <c r="HO318" s="13"/>
      <c r="HP318" s="13"/>
      <c r="HQ318" s="13"/>
      <c r="HR318" s="13"/>
      <c r="HS318" s="13"/>
      <c r="HT318" s="13"/>
      <c r="HU318" s="13"/>
      <c r="HV318" s="13"/>
      <c r="HW318" s="13"/>
      <c r="HX318" s="13"/>
      <c r="HY318" s="13"/>
      <c r="HZ318" s="13"/>
      <c r="IA318" s="13"/>
      <c r="IB318" s="13"/>
      <c r="IC318" s="13"/>
      <c r="ID318" s="13"/>
      <c r="IE318" s="13"/>
      <c r="IF318" s="13"/>
      <c r="IG318" s="13"/>
      <c r="IH318" s="13"/>
      <c r="II318" s="13"/>
      <c r="IJ318" s="13"/>
      <c r="IK318" s="13"/>
      <c r="IL318" s="13"/>
      <c r="IM318" s="13"/>
      <c r="IN318" s="13"/>
      <c r="IO318" s="13"/>
      <c r="IP318" s="13"/>
      <c r="IQ318" s="13"/>
      <c r="IR318" s="13"/>
      <c r="IS318" s="13"/>
      <c r="IT318" s="13"/>
      <c r="IU318" s="13"/>
      <c r="IV318" s="13"/>
      <c r="IW318" s="13"/>
      <c r="IX318" s="13"/>
      <c r="IY318" s="13"/>
      <c r="IZ318" s="13"/>
      <c r="JA318" s="13"/>
      <c r="JB318" s="13"/>
      <c r="JC318" s="13"/>
      <c r="JD318" s="13"/>
      <c r="JE318" s="13"/>
      <c r="JF318" s="13"/>
      <c r="JG318" s="13"/>
      <c r="JH318" s="13"/>
      <c r="JI318" s="13"/>
      <c r="JJ318" s="13"/>
      <c r="JK318" s="13"/>
      <c r="JL318" s="13"/>
      <c r="JM318" s="13"/>
    </row>
    <row r="319" spans="1:273" x14ac:dyDescent="0.25">
      <c r="A319" s="55"/>
      <c r="B319" s="177"/>
      <c r="C319" s="158"/>
      <c r="D319" s="158"/>
      <c r="E319" s="178"/>
      <c r="F319" s="178"/>
      <c r="G319" s="178"/>
      <c r="H319" s="179"/>
      <c r="I319" s="179"/>
      <c r="J319" s="179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  <c r="EV319" s="13"/>
      <c r="EW319" s="13"/>
      <c r="EX319" s="13"/>
      <c r="EY319" s="13"/>
      <c r="EZ319" s="13"/>
      <c r="FA319" s="13"/>
      <c r="FB319" s="13"/>
      <c r="FC319" s="13"/>
      <c r="FD319" s="13"/>
      <c r="FE319" s="13"/>
      <c r="FF319" s="13"/>
      <c r="FG319" s="13"/>
      <c r="FH319" s="13"/>
      <c r="FI319" s="13"/>
      <c r="FJ319" s="13"/>
      <c r="FK319" s="13"/>
      <c r="FL319" s="13"/>
      <c r="FM319" s="13"/>
      <c r="FN319" s="13"/>
      <c r="FO319" s="13"/>
      <c r="FP319" s="13"/>
      <c r="FQ319" s="13"/>
      <c r="FR319" s="13"/>
      <c r="FS319" s="13"/>
      <c r="FT319" s="13"/>
      <c r="FU319" s="13"/>
      <c r="FV319" s="13"/>
      <c r="FW319" s="13"/>
      <c r="FX319" s="13"/>
      <c r="FY319" s="13"/>
      <c r="FZ319" s="13"/>
      <c r="GA319" s="13"/>
      <c r="GB319" s="13"/>
      <c r="GC319" s="13"/>
      <c r="GD319" s="13"/>
      <c r="GE319" s="13"/>
      <c r="GF319" s="13"/>
      <c r="GG319" s="13"/>
      <c r="GH319" s="13"/>
      <c r="GI319" s="13"/>
      <c r="GJ319" s="13"/>
      <c r="GK319" s="13"/>
      <c r="GL319" s="13"/>
      <c r="GM319" s="13"/>
      <c r="GN319" s="13"/>
      <c r="GO319" s="13"/>
      <c r="GP319" s="13"/>
      <c r="GQ319" s="13"/>
      <c r="GR319" s="13"/>
      <c r="GS319" s="13"/>
      <c r="GT319" s="13"/>
      <c r="GU319" s="13"/>
      <c r="GV319" s="13"/>
      <c r="GW319" s="13"/>
      <c r="GX319" s="13"/>
      <c r="GY319" s="13"/>
      <c r="GZ319" s="13"/>
      <c r="HA319" s="13"/>
      <c r="HB319" s="13"/>
      <c r="HC319" s="13"/>
      <c r="HD319" s="13"/>
      <c r="HE319" s="13"/>
      <c r="HF319" s="13"/>
      <c r="HG319" s="13"/>
      <c r="HH319" s="13"/>
      <c r="HI319" s="13"/>
      <c r="HJ319" s="13"/>
      <c r="HK319" s="13"/>
      <c r="HL319" s="13"/>
      <c r="HM319" s="13"/>
      <c r="HN319" s="13"/>
      <c r="HO319" s="13"/>
      <c r="HP319" s="13"/>
      <c r="HQ319" s="13"/>
      <c r="HR319" s="13"/>
      <c r="HS319" s="13"/>
      <c r="HT319" s="13"/>
      <c r="HU319" s="13"/>
      <c r="HV319" s="13"/>
      <c r="HW319" s="13"/>
      <c r="HX319" s="13"/>
      <c r="HY319" s="13"/>
      <c r="HZ319" s="13"/>
      <c r="IA319" s="13"/>
      <c r="IB319" s="13"/>
      <c r="IC319" s="13"/>
      <c r="ID319" s="13"/>
      <c r="IE319" s="13"/>
      <c r="IF319" s="13"/>
      <c r="IG319" s="13"/>
      <c r="IH319" s="13"/>
      <c r="II319" s="13"/>
      <c r="IJ319" s="13"/>
      <c r="IK319" s="13"/>
      <c r="IL319" s="13"/>
      <c r="IM319" s="13"/>
      <c r="IN319" s="13"/>
      <c r="IO319" s="13"/>
      <c r="IP319" s="13"/>
      <c r="IQ319" s="13"/>
      <c r="IR319" s="13"/>
      <c r="IS319" s="13"/>
      <c r="IT319" s="13"/>
      <c r="IU319" s="13"/>
      <c r="IV319" s="13"/>
      <c r="IW319" s="13"/>
      <c r="IX319" s="13"/>
      <c r="IY319" s="13"/>
      <c r="IZ319" s="13"/>
      <c r="JA319" s="13"/>
      <c r="JB319" s="13"/>
      <c r="JC319" s="13"/>
      <c r="JD319" s="13"/>
      <c r="JE319" s="13"/>
      <c r="JF319" s="13"/>
      <c r="JG319" s="13"/>
      <c r="JH319" s="13"/>
      <c r="JI319" s="13"/>
      <c r="JJ319" s="13"/>
      <c r="JK319" s="13"/>
      <c r="JL319" s="13"/>
      <c r="JM319" s="13"/>
    </row>
    <row r="320" spans="1:273" ht="15.75" x14ac:dyDescent="0.25">
      <c r="A320" s="45"/>
      <c r="B320" s="30" t="s">
        <v>198</v>
      </c>
      <c r="C320" s="582" t="s">
        <v>109</v>
      </c>
      <c r="D320" s="583"/>
      <c r="E320" s="583"/>
      <c r="F320" s="583"/>
      <c r="G320" s="583"/>
      <c r="H320" s="583"/>
      <c r="I320" s="583"/>
      <c r="J320" s="58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  <c r="EV320" s="13"/>
      <c r="EW320" s="13"/>
      <c r="EX320" s="13"/>
      <c r="EY320" s="13"/>
      <c r="EZ320" s="13"/>
      <c r="FA320" s="13"/>
      <c r="FB320" s="13"/>
      <c r="FC320" s="13"/>
      <c r="FD320" s="13"/>
      <c r="FE320" s="13"/>
      <c r="FF320" s="13"/>
      <c r="FG320" s="13"/>
      <c r="FH320" s="13"/>
      <c r="FI320" s="13"/>
      <c r="FJ320" s="13"/>
      <c r="FK320" s="13"/>
      <c r="FL320" s="13"/>
      <c r="FM320" s="13"/>
      <c r="FN320" s="13"/>
      <c r="FO320" s="13"/>
      <c r="FP320" s="13"/>
      <c r="FQ320" s="13"/>
      <c r="FR320" s="13"/>
      <c r="FS320" s="13"/>
      <c r="FT320" s="13"/>
      <c r="FU320" s="13"/>
      <c r="FV320" s="13"/>
      <c r="FW320" s="13"/>
      <c r="FX320" s="13"/>
      <c r="FY320" s="13"/>
      <c r="FZ320" s="13"/>
      <c r="GA320" s="13"/>
      <c r="GB320" s="13"/>
      <c r="GC320" s="13"/>
      <c r="GD320" s="13"/>
      <c r="GE320" s="13"/>
      <c r="GF320" s="13"/>
      <c r="GG320" s="13"/>
      <c r="GH320" s="13"/>
      <c r="GI320" s="13"/>
      <c r="GJ320" s="13"/>
      <c r="GK320" s="13"/>
      <c r="GL320" s="13"/>
      <c r="GM320" s="13"/>
      <c r="GN320" s="13"/>
      <c r="GO320" s="13"/>
      <c r="GP320" s="13"/>
      <c r="GQ320" s="13"/>
      <c r="GR320" s="13"/>
      <c r="GS320" s="13"/>
      <c r="GT320" s="13"/>
      <c r="GU320" s="13"/>
      <c r="GV320" s="13"/>
      <c r="GW320" s="13"/>
      <c r="GX320" s="13"/>
      <c r="GY320" s="13"/>
      <c r="GZ320" s="13"/>
      <c r="HA320" s="13"/>
      <c r="HB320" s="13"/>
      <c r="HC320" s="13"/>
      <c r="HD320" s="13"/>
      <c r="HE320" s="13"/>
      <c r="HF320" s="13"/>
      <c r="HG320" s="13"/>
      <c r="HH320" s="13"/>
      <c r="HI320" s="13"/>
      <c r="HJ320" s="13"/>
      <c r="HK320" s="13"/>
      <c r="HL320" s="13"/>
      <c r="HM320" s="13"/>
      <c r="HN320" s="13"/>
      <c r="HO320" s="13"/>
      <c r="HP320" s="13"/>
      <c r="HQ320" s="13"/>
      <c r="HR320" s="13"/>
      <c r="HS320" s="13"/>
      <c r="HT320" s="13"/>
      <c r="HU320" s="13"/>
      <c r="HV320" s="13"/>
      <c r="HW320" s="13"/>
      <c r="HX320" s="13"/>
      <c r="HY320" s="13"/>
      <c r="HZ320" s="13"/>
      <c r="IA320" s="13"/>
      <c r="IB320" s="13"/>
      <c r="IC320" s="13"/>
      <c r="ID320" s="13"/>
      <c r="IE320" s="13"/>
      <c r="IF320" s="13"/>
      <c r="IG320" s="13"/>
      <c r="IH320" s="13"/>
      <c r="II320" s="13"/>
      <c r="IJ320" s="13"/>
      <c r="IK320" s="13"/>
      <c r="IL320" s="13"/>
      <c r="IM320" s="13"/>
      <c r="IN320" s="13"/>
      <c r="IO320" s="13"/>
      <c r="IP320" s="13"/>
      <c r="IQ320" s="13"/>
      <c r="IR320" s="13"/>
      <c r="IS320" s="13"/>
      <c r="IT320" s="13"/>
      <c r="IU320" s="13"/>
      <c r="IV320" s="13"/>
      <c r="IW320" s="13"/>
      <c r="IX320" s="13"/>
      <c r="IY320" s="13"/>
      <c r="IZ320" s="13"/>
      <c r="JA320" s="13"/>
      <c r="JB320" s="13"/>
      <c r="JC320" s="13"/>
      <c r="JD320" s="13"/>
      <c r="JE320" s="13"/>
      <c r="JF320" s="13"/>
      <c r="JG320" s="13"/>
      <c r="JH320" s="13"/>
      <c r="JI320" s="13"/>
      <c r="JJ320" s="13"/>
      <c r="JK320" s="13"/>
      <c r="JL320" s="13"/>
      <c r="JM320" s="13"/>
    </row>
    <row r="321" spans="1:273" x14ac:dyDescent="0.25"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  <c r="EV321" s="13"/>
      <c r="EW321" s="13"/>
      <c r="EX321" s="13"/>
      <c r="EY321" s="13"/>
      <c r="EZ321" s="13"/>
      <c r="FA321" s="13"/>
      <c r="FB321" s="13"/>
      <c r="FC321" s="13"/>
      <c r="FD321" s="13"/>
      <c r="FE321" s="13"/>
      <c r="FF321" s="13"/>
      <c r="FG321" s="13"/>
      <c r="FH321" s="13"/>
      <c r="FI321" s="13"/>
      <c r="FJ321" s="13"/>
      <c r="FK321" s="13"/>
      <c r="FL321" s="13"/>
      <c r="FM321" s="13"/>
      <c r="FN321" s="13"/>
      <c r="FO321" s="13"/>
      <c r="FP321" s="13"/>
      <c r="FQ321" s="13"/>
      <c r="FR321" s="13"/>
      <c r="FS321" s="13"/>
      <c r="FT321" s="13"/>
      <c r="FU321" s="13"/>
      <c r="FV321" s="13"/>
      <c r="FW321" s="13"/>
      <c r="FX321" s="13"/>
      <c r="FY321" s="13"/>
      <c r="FZ321" s="13"/>
      <c r="GA321" s="13"/>
      <c r="GB321" s="13"/>
      <c r="GC321" s="13"/>
      <c r="GD321" s="13"/>
      <c r="GE321" s="13"/>
      <c r="GF321" s="13"/>
      <c r="GG321" s="13"/>
      <c r="GH321" s="13"/>
      <c r="GI321" s="13"/>
      <c r="GJ321" s="13"/>
      <c r="GK321" s="13"/>
      <c r="GL321" s="13"/>
      <c r="GM321" s="13"/>
      <c r="GN321" s="13"/>
      <c r="GO321" s="13"/>
      <c r="GP321" s="13"/>
      <c r="GQ321" s="13"/>
      <c r="GR321" s="13"/>
      <c r="GS321" s="13"/>
      <c r="GT321" s="13"/>
      <c r="GU321" s="13"/>
      <c r="GV321" s="13"/>
      <c r="GW321" s="13"/>
      <c r="GX321" s="13"/>
      <c r="GY321" s="13"/>
      <c r="GZ321" s="13"/>
      <c r="HA321" s="13"/>
      <c r="HB321" s="13"/>
      <c r="HC321" s="13"/>
      <c r="HD321" s="13"/>
      <c r="HE321" s="13"/>
      <c r="HF321" s="13"/>
      <c r="HG321" s="13"/>
      <c r="HH321" s="13"/>
      <c r="HI321" s="13"/>
      <c r="HJ321" s="13"/>
      <c r="HK321" s="13"/>
      <c r="HL321" s="13"/>
      <c r="HM321" s="13"/>
      <c r="HN321" s="13"/>
      <c r="HO321" s="13"/>
      <c r="HP321" s="13"/>
      <c r="HQ321" s="13"/>
      <c r="HR321" s="13"/>
      <c r="HS321" s="13"/>
      <c r="HT321" s="13"/>
      <c r="HU321" s="13"/>
      <c r="HV321" s="13"/>
      <c r="HW321" s="13"/>
      <c r="HX321" s="13"/>
      <c r="HY321" s="13"/>
      <c r="HZ321" s="13"/>
      <c r="IA321" s="13"/>
      <c r="IB321" s="13"/>
      <c r="IC321" s="13"/>
      <c r="ID321" s="13"/>
      <c r="IE321" s="13"/>
      <c r="IF321" s="13"/>
      <c r="IG321" s="13"/>
      <c r="IH321" s="13"/>
      <c r="II321" s="13"/>
      <c r="IJ321" s="13"/>
      <c r="IK321" s="13"/>
      <c r="IL321" s="13"/>
      <c r="IM321" s="13"/>
      <c r="IN321" s="13"/>
      <c r="IO321" s="13"/>
      <c r="IP321" s="13"/>
      <c r="IQ321" s="13"/>
      <c r="IR321" s="13"/>
      <c r="IS321" s="13"/>
      <c r="IT321" s="13"/>
      <c r="IU321" s="13"/>
      <c r="IV321" s="13"/>
      <c r="IW321" s="13"/>
      <c r="IX321" s="13"/>
      <c r="IY321" s="13"/>
      <c r="IZ321" s="13"/>
      <c r="JA321" s="13"/>
      <c r="JB321" s="13"/>
      <c r="JC321" s="13"/>
      <c r="JD321" s="13"/>
      <c r="JE321" s="13"/>
      <c r="JF321" s="13"/>
      <c r="JG321" s="13"/>
      <c r="JH321" s="13"/>
      <c r="JI321" s="13"/>
      <c r="JJ321" s="13"/>
      <c r="JK321" s="13"/>
      <c r="JL321" s="13"/>
      <c r="JM321" s="13"/>
    </row>
    <row r="322" spans="1:273" ht="90" x14ac:dyDescent="0.25">
      <c r="A322" s="585" t="s">
        <v>200</v>
      </c>
      <c r="B322" s="584"/>
      <c r="C322" s="584"/>
      <c r="D322" s="584"/>
      <c r="E322" s="584"/>
      <c r="F322" s="584"/>
      <c r="G322" s="584"/>
      <c r="H322" s="458"/>
      <c r="I322" s="241" t="s">
        <v>273</v>
      </c>
      <c r="J322" s="241" t="s">
        <v>274</v>
      </c>
      <c r="K322" s="241" t="s">
        <v>278</v>
      </c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  <c r="EV322" s="13"/>
      <c r="EW322" s="13"/>
      <c r="EX322" s="13"/>
      <c r="EY322" s="13"/>
      <c r="EZ322" s="13"/>
      <c r="FA322" s="13"/>
      <c r="FB322" s="13"/>
      <c r="FC322" s="13"/>
      <c r="FD322" s="13"/>
      <c r="FE322" s="13"/>
      <c r="FF322" s="13"/>
      <c r="FG322" s="13"/>
      <c r="FH322" s="13"/>
      <c r="FI322" s="13"/>
      <c r="FJ322" s="13"/>
      <c r="FK322" s="13"/>
      <c r="FL322" s="13"/>
      <c r="FM322" s="13"/>
      <c r="FN322" s="13"/>
      <c r="FO322" s="13"/>
      <c r="FP322" s="13"/>
      <c r="FQ322" s="13"/>
      <c r="FR322" s="13"/>
      <c r="FS322" s="13"/>
      <c r="FT322" s="13"/>
      <c r="FU322" s="13"/>
      <c r="FV322" s="13"/>
      <c r="FW322" s="13"/>
      <c r="FX322" s="13"/>
      <c r="FY322" s="13"/>
      <c r="FZ322" s="13"/>
      <c r="GA322" s="13"/>
      <c r="GB322" s="13"/>
      <c r="GC322" s="13"/>
      <c r="GD322" s="13"/>
      <c r="GE322" s="13"/>
      <c r="GF322" s="13"/>
      <c r="GG322" s="13"/>
      <c r="GH322" s="13"/>
      <c r="GI322" s="13"/>
      <c r="GJ322" s="13"/>
      <c r="GK322" s="13"/>
      <c r="GL322" s="13"/>
      <c r="GM322" s="13"/>
      <c r="GN322" s="13"/>
      <c r="GO322" s="13"/>
      <c r="GP322" s="13"/>
      <c r="GQ322" s="13"/>
      <c r="GR322" s="13"/>
      <c r="GS322" s="13"/>
      <c r="GT322" s="13"/>
      <c r="GU322" s="13"/>
      <c r="GV322" s="13"/>
      <c r="GW322" s="13"/>
      <c r="GX322" s="13"/>
      <c r="GY322" s="13"/>
      <c r="GZ322" s="13"/>
      <c r="HA322" s="13"/>
      <c r="HB322" s="13"/>
      <c r="HC322" s="13"/>
      <c r="HD322" s="13"/>
      <c r="HE322" s="13"/>
      <c r="HF322" s="13"/>
      <c r="HG322" s="13"/>
      <c r="HH322" s="13"/>
      <c r="HI322" s="13"/>
      <c r="HJ322" s="13"/>
      <c r="HK322" s="13"/>
      <c r="HL322" s="13"/>
      <c r="HM322" s="13"/>
      <c r="HN322" s="13"/>
      <c r="HO322" s="13"/>
      <c r="HP322" s="13"/>
      <c r="HQ322" s="13"/>
      <c r="HR322" s="13"/>
      <c r="HS322" s="13"/>
      <c r="HT322" s="13"/>
      <c r="HU322" s="13"/>
      <c r="HV322" s="13"/>
      <c r="HW322" s="13"/>
      <c r="HX322" s="13"/>
      <c r="HY322" s="13"/>
      <c r="HZ322" s="13"/>
      <c r="IA322" s="13"/>
      <c r="IB322" s="13"/>
      <c r="IC322" s="13"/>
      <c r="ID322" s="13"/>
      <c r="IE322" s="13"/>
      <c r="IF322" s="13"/>
      <c r="IG322" s="13"/>
      <c r="IH322" s="13"/>
      <c r="II322" s="13"/>
      <c r="IJ322" s="13"/>
      <c r="IK322" s="13"/>
      <c r="IL322" s="13"/>
      <c r="IM322" s="13"/>
      <c r="IN322" s="13"/>
      <c r="IO322" s="13"/>
      <c r="IP322" s="13"/>
      <c r="IQ322" s="13"/>
      <c r="IR322" s="13"/>
      <c r="IS322" s="13"/>
      <c r="IT322" s="13"/>
      <c r="IU322" s="13"/>
      <c r="IV322" s="13"/>
      <c r="IW322" s="13"/>
      <c r="IX322" s="13"/>
      <c r="IY322" s="13"/>
      <c r="IZ322" s="13"/>
      <c r="JA322" s="13"/>
      <c r="JB322" s="13"/>
      <c r="JC322" s="13"/>
      <c r="JD322" s="13"/>
      <c r="JE322" s="13"/>
      <c r="JF322" s="13"/>
      <c r="JG322" s="13"/>
      <c r="JH322" s="13"/>
      <c r="JI322" s="13"/>
      <c r="JJ322" s="13"/>
      <c r="JK322" s="13"/>
      <c r="JL322" s="13"/>
      <c r="JM322" s="13"/>
    </row>
    <row r="323" spans="1:273" ht="45" x14ac:dyDescent="0.25">
      <c r="A323" s="241" t="s">
        <v>201</v>
      </c>
      <c r="B323" s="457" t="s">
        <v>238</v>
      </c>
      <c r="C323" s="584"/>
      <c r="D323" s="458"/>
      <c r="E323" s="47" t="s">
        <v>258</v>
      </c>
      <c r="F323" s="47" t="s">
        <v>269</v>
      </c>
      <c r="G323" s="47" t="s">
        <v>338</v>
      </c>
      <c r="H323" s="47" t="s">
        <v>270</v>
      </c>
      <c r="I323" s="47" t="s">
        <v>270</v>
      </c>
      <c r="J323" s="47" t="s">
        <v>270</v>
      </c>
      <c r="K323" s="47" t="s">
        <v>270</v>
      </c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  <c r="EV323" s="13"/>
      <c r="EW323" s="13"/>
      <c r="EX323" s="13"/>
      <c r="EY323" s="13"/>
      <c r="EZ323" s="13"/>
      <c r="FA323" s="13"/>
      <c r="FB323" s="13"/>
      <c r="FC323" s="13"/>
      <c r="FD323" s="13"/>
      <c r="FE323" s="13"/>
      <c r="FF323" s="13"/>
      <c r="FG323" s="13"/>
      <c r="FH323" s="13"/>
      <c r="FI323" s="13"/>
      <c r="FJ323" s="13"/>
      <c r="FK323" s="13"/>
      <c r="FL323" s="13"/>
      <c r="FM323" s="13"/>
      <c r="FN323" s="13"/>
      <c r="FO323" s="13"/>
      <c r="FP323" s="13"/>
      <c r="FQ323" s="13"/>
      <c r="FR323" s="13"/>
      <c r="FS323" s="13"/>
      <c r="FT323" s="13"/>
      <c r="FU323" s="13"/>
      <c r="FV323" s="13"/>
      <c r="FW323" s="13"/>
      <c r="FX323" s="13"/>
      <c r="FY323" s="13"/>
      <c r="FZ323" s="13"/>
      <c r="GA323" s="13"/>
      <c r="GB323" s="13"/>
      <c r="GC323" s="13"/>
      <c r="GD323" s="13"/>
      <c r="GE323" s="13"/>
      <c r="GF323" s="13"/>
      <c r="GG323" s="13"/>
      <c r="GH323" s="13"/>
      <c r="GI323" s="13"/>
      <c r="GJ323" s="13"/>
      <c r="GK323" s="13"/>
      <c r="GL323" s="13"/>
      <c r="GM323" s="13"/>
      <c r="GN323" s="13"/>
      <c r="GO323" s="13"/>
      <c r="GP323" s="13"/>
      <c r="GQ323" s="13"/>
      <c r="GR323" s="13"/>
      <c r="GS323" s="13"/>
      <c r="GT323" s="13"/>
      <c r="GU323" s="13"/>
      <c r="GV323" s="13"/>
      <c r="GW323" s="13"/>
      <c r="GX323" s="13"/>
      <c r="GY323" s="13"/>
      <c r="GZ323" s="13"/>
      <c r="HA323" s="13"/>
      <c r="HB323" s="13"/>
      <c r="HC323" s="13"/>
      <c r="HD323" s="13"/>
      <c r="HE323" s="13"/>
      <c r="HF323" s="13"/>
      <c r="HG323" s="13"/>
      <c r="HH323" s="13"/>
      <c r="HI323" s="13"/>
      <c r="HJ323" s="13"/>
      <c r="HK323" s="13"/>
      <c r="HL323" s="13"/>
      <c r="HM323" s="13"/>
      <c r="HN323" s="13"/>
      <c r="HO323" s="13"/>
      <c r="HP323" s="13"/>
      <c r="HQ323" s="13"/>
      <c r="HR323" s="13"/>
      <c r="HS323" s="13"/>
      <c r="HT323" s="13"/>
      <c r="HU323" s="13"/>
      <c r="HV323" s="13"/>
      <c r="HW323" s="13"/>
      <c r="HX323" s="13"/>
      <c r="HY323" s="13"/>
      <c r="HZ323" s="13"/>
      <c r="IA323" s="13"/>
      <c r="IB323" s="13"/>
      <c r="IC323" s="13"/>
      <c r="ID323" s="13"/>
      <c r="IE323" s="13"/>
      <c r="IF323" s="13"/>
      <c r="IG323" s="13"/>
      <c r="IH323" s="13"/>
      <c r="II323" s="13"/>
      <c r="IJ323" s="13"/>
      <c r="IK323" s="13"/>
      <c r="IL323" s="13"/>
      <c r="IM323" s="13"/>
      <c r="IN323" s="13"/>
      <c r="IO323" s="13"/>
      <c r="IP323" s="13"/>
      <c r="IQ323" s="13"/>
      <c r="IR323" s="13"/>
      <c r="IS323" s="13"/>
      <c r="IT323" s="13"/>
      <c r="IU323" s="13"/>
      <c r="IV323" s="13"/>
      <c r="IW323" s="13"/>
      <c r="IX323" s="13"/>
      <c r="IY323" s="13"/>
      <c r="IZ323" s="13"/>
      <c r="JA323" s="13"/>
      <c r="JB323" s="13"/>
      <c r="JC323" s="13"/>
      <c r="JD323" s="13"/>
      <c r="JE323" s="13"/>
      <c r="JF323" s="13"/>
      <c r="JG323" s="13"/>
      <c r="JH323" s="13"/>
      <c r="JI323" s="13"/>
      <c r="JJ323" s="13"/>
      <c r="JK323" s="13"/>
      <c r="JL323" s="13"/>
      <c r="JM323" s="13"/>
    </row>
    <row r="324" spans="1:273" x14ac:dyDescent="0.25">
      <c r="A324" s="54">
        <v>1</v>
      </c>
      <c r="B324" s="604" t="s">
        <v>1</v>
      </c>
      <c r="C324" s="605"/>
      <c r="D324" s="605"/>
      <c r="E324" s="246" t="s">
        <v>2</v>
      </c>
      <c r="F324" s="246" t="s">
        <v>124</v>
      </c>
      <c r="G324" s="246" t="s">
        <v>3</v>
      </c>
      <c r="H324" s="246" t="s">
        <v>4</v>
      </c>
      <c r="I324" s="133" t="s">
        <v>5</v>
      </c>
      <c r="J324" s="54">
        <v>8</v>
      </c>
      <c r="K324" s="54">
        <v>9</v>
      </c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  <c r="EV324" s="13"/>
      <c r="EW324" s="13"/>
      <c r="EX324" s="13"/>
      <c r="EY324" s="13"/>
      <c r="EZ324" s="13"/>
      <c r="FA324" s="13"/>
      <c r="FB324" s="13"/>
      <c r="FC324" s="13"/>
      <c r="FD324" s="13"/>
      <c r="FE324" s="13"/>
      <c r="FF324" s="13"/>
      <c r="FG324" s="13"/>
      <c r="FH324" s="13"/>
      <c r="FI324" s="13"/>
      <c r="FJ324" s="13"/>
      <c r="FK324" s="13"/>
      <c r="FL324" s="13"/>
      <c r="FM324" s="13"/>
      <c r="FN324" s="13"/>
      <c r="FO324" s="13"/>
      <c r="FP324" s="13"/>
      <c r="FQ324" s="13"/>
      <c r="FR324" s="13"/>
      <c r="FS324" s="13"/>
      <c r="FT324" s="13"/>
      <c r="FU324" s="13"/>
      <c r="FV324" s="13"/>
      <c r="FW324" s="13"/>
      <c r="FX324" s="13"/>
      <c r="FY324" s="13"/>
      <c r="FZ324" s="13"/>
      <c r="GA324" s="13"/>
      <c r="GB324" s="13"/>
      <c r="GC324" s="13"/>
      <c r="GD324" s="13"/>
      <c r="GE324" s="13"/>
      <c r="GF324" s="13"/>
      <c r="GG324" s="13"/>
      <c r="GH324" s="13"/>
      <c r="GI324" s="13"/>
      <c r="GJ324" s="13"/>
      <c r="GK324" s="13"/>
      <c r="GL324" s="13"/>
      <c r="GM324" s="13"/>
      <c r="GN324" s="13"/>
      <c r="GO324" s="13"/>
      <c r="GP324" s="13"/>
      <c r="GQ324" s="13"/>
      <c r="GR324" s="13"/>
      <c r="GS324" s="13"/>
      <c r="GT324" s="13"/>
      <c r="GU324" s="13"/>
      <c r="GV324" s="13"/>
      <c r="GW324" s="13"/>
      <c r="GX324" s="13"/>
      <c r="GY324" s="13"/>
      <c r="GZ324" s="13"/>
      <c r="HA324" s="13"/>
      <c r="HB324" s="13"/>
      <c r="HC324" s="13"/>
      <c r="HD324" s="13"/>
      <c r="HE324" s="13"/>
      <c r="HF324" s="13"/>
      <c r="HG324" s="13"/>
      <c r="HH324" s="13"/>
      <c r="HI324" s="13"/>
      <c r="HJ324" s="13"/>
      <c r="HK324" s="13"/>
      <c r="HL324" s="13"/>
      <c r="HM324" s="13"/>
      <c r="HN324" s="13"/>
      <c r="HO324" s="13"/>
      <c r="HP324" s="13"/>
      <c r="HQ324" s="13"/>
      <c r="HR324" s="13"/>
      <c r="HS324" s="13"/>
      <c r="HT324" s="13"/>
      <c r="HU324" s="13"/>
      <c r="HV324" s="13"/>
      <c r="HW324" s="13"/>
      <c r="HX324" s="13"/>
      <c r="HY324" s="13"/>
      <c r="HZ324" s="13"/>
      <c r="IA324" s="13"/>
      <c r="IB324" s="13"/>
      <c r="IC324" s="13"/>
      <c r="ID324" s="13"/>
      <c r="IE324" s="13"/>
      <c r="IF324" s="13"/>
      <c r="IG324" s="13"/>
      <c r="IH324" s="13"/>
      <c r="II324" s="13"/>
      <c r="IJ324" s="13"/>
      <c r="IK324" s="13"/>
      <c r="IL324" s="13"/>
      <c r="IM324" s="13"/>
      <c r="IN324" s="13"/>
      <c r="IO324" s="13"/>
      <c r="IP324" s="13"/>
      <c r="IQ324" s="13"/>
      <c r="IR324" s="13"/>
      <c r="IS324" s="13"/>
      <c r="IT324" s="13"/>
      <c r="IU324" s="13"/>
      <c r="IV324" s="13"/>
      <c r="IW324" s="13"/>
      <c r="IX324" s="13"/>
      <c r="IY324" s="13"/>
      <c r="IZ324" s="13"/>
      <c r="JA324" s="13"/>
      <c r="JB324" s="13"/>
      <c r="JC324" s="13"/>
      <c r="JD324" s="13"/>
      <c r="JE324" s="13"/>
      <c r="JF324" s="13"/>
      <c r="JG324" s="13"/>
      <c r="JH324" s="13"/>
      <c r="JI324" s="13"/>
      <c r="JJ324" s="13"/>
      <c r="JK324" s="13"/>
      <c r="JL324" s="13"/>
      <c r="JM324" s="13"/>
    </row>
    <row r="325" spans="1:273" ht="60" x14ac:dyDescent="0.25">
      <c r="A325" s="250" t="s">
        <v>347</v>
      </c>
      <c r="B325" s="690" t="s">
        <v>248</v>
      </c>
      <c r="C325" s="731"/>
      <c r="D325" s="731"/>
      <c r="E325" s="122"/>
      <c r="F325" s="120"/>
      <c r="G325" s="151"/>
      <c r="H325" s="122"/>
      <c r="I325" s="122"/>
      <c r="J325" s="174"/>
      <c r="K325" s="117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  <c r="EV325" s="13"/>
      <c r="EW325" s="13"/>
      <c r="EX325" s="13"/>
      <c r="EY325" s="13"/>
      <c r="EZ325" s="13"/>
      <c r="FA325" s="13"/>
      <c r="FB325" s="13"/>
      <c r="FC325" s="13"/>
      <c r="FD325" s="13"/>
      <c r="FE325" s="13"/>
      <c r="FF325" s="13"/>
      <c r="FG325" s="13"/>
      <c r="FH325" s="13"/>
      <c r="FI325" s="13"/>
      <c r="FJ325" s="13"/>
      <c r="FK325" s="13"/>
      <c r="FL325" s="13"/>
      <c r="FM325" s="13"/>
      <c r="FN325" s="13"/>
      <c r="FO325" s="13"/>
      <c r="FP325" s="13"/>
      <c r="FQ325" s="13"/>
      <c r="FR325" s="13"/>
      <c r="FS325" s="13"/>
      <c r="FT325" s="13"/>
      <c r="FU325" s="13"/>
      <c r="FV325" s="13"/>
      <c r="FW325" s="13"/>
      <c r="FX325" s="13"/>
      <c r="FY325" s="13"/>
      <c r="FZ325" s="13"/>
      <c r="GA325" s="13"/>
      <c r="GB325" s="13"/>
      <c r="GC325" s="13"/>
      <c r="GD325" s="13"/>
      <c r="GE325" s="13"/>
      <c r="GF325" s="13"/>
      <c r="GG325" s="13"/>
      <c r="GH325" s="13"/>
      <c r="GI325" s="13"/>
      <c r="GJ325" s="13"/>
      <c r="GK325" s="13"/>
      <c r="GL325" s="13"/>
      <c r="GM325" s="13"/>
      <c r="GN325" s="13"/>
      <c r="GO325" s="13"/>
      <c r="GP325" s="13"/>
      <c r="GQ325" s="13"/>
      <c r="GR325" s="13"/>
      <c r="GS325" s="13"/>
      <c r="GT325" s="13"/>
      <c r="GU325" s="13"/>
      <c r="GV325" s="13"/>
      <c r="GW325" s="13"/>
      <c r="GX325" s="13"/>
      <c r="GY325" s="13"/>
      <c r="GZ325" s="13"/>
      <c r="HA325" s="13"/>
      <c r="HB325" s="13"/>
      <c r="HC325" s="13"/>
      <c r="HD325" s="13"/>
      <c r="HE325" s="13"/>
      <c r="HF325" s="13"/>
      <c r="HG325" s="13"/>
      <c r="HH325" s="13"/>
      <c r="HI325" s="13"/>
      <c r="HJ325" s="13"/>
      <c r="HK325" s="13"/>
      <c r="HL325" s="13"/>
      <c r="HM325" s="13"/>
      <c r="HN325" s="13"/>
      <c r="HO325" s="13"/>
      <c r="HP325" s="13"/>
      <c r="HQ325" s="13"/>
      <c r="HR325" s="13"/>
      <c r="HS325" s="13"/>
      <c r="HT325" s="13"/>
      <c r="HU325" s="13"/>
      <c r="HV325" s="13"/>
      <c r="HW325" s="13"/>
      <c r="HX325" s="13"/>
      <c r="HY325" s="13"/>
      <c r="HZ325" s="13"/>
      <c r="IA325" s="13"/>
      <c r="IB325" s="13"/>
      <c r="IC325" s="13"/>
      <c r="ID325" s="13"/>
      <c r="IE325" s="13"/>
      <c r="IF325" s="13"/>
      <c r="IG325" s="13"/>
      <c r="IH325" s="13"/>
      <c r="II325" s="13"/>
      <c r="IJ325" s="13"/>
      <c r="IK325" s="13"/>
      <c r="IL325" s="13"/>
      <c r="IM325" s="13"/>
      <c r="IN325" s="13"/>
      <c r="IO325" s="13"/>
      <c r="IP325" s="13"/>
      <c r="IQ325" s="13"/>
      <c r="IR325" s="13"/>
      <c r="IS325" s="13"/>
      <c r="IT325" s="13"/>
      <c r="IU325" s="13"/>
      <c r="IV325" s="13"/>
      <c r="IW325" s="13"/>
      <c r="IX325" s="13"/>
      <c r="IY325" s="13"/>
      <c r="IZ325" s="13"/>
      <c r="JA325" s="13"/>
      <c r="JB325" s="13"/>
      <c r="JC325" s="13"/>
      <c r="JD325" s="13"/>
      <c r="JE325" s="13"/>
      <c r="JF325" s="13"/>
      <c r="JG325" s="13"/>
      <c r="JH325" s="13"/>
      <c r="JI325" s="13"/>
      <c r="JJ325" s="13"/>
      <c r="JK325" s="13"/>
      <c r="JL325" s="13"/>
      <c r="JM325" s="13"/>
    </row>
    <row r="326" spans="1:273" ht="15.75" x14ac:dyDescent="0.25">
      <c r="A326" s="250" t="s">
        <v>348</v>
      </c>
      <c r="B326" s="692"/>
      <c r="C326" s="730"/>
      <c r="D326" s="730"/>
      <c r="E326" s="122"/>
      <c r="F326" s="120"/>
      <c r="G326" s="151"/>
      <c r="H326" s="122"/>
      <c r="I326" s="122"/>
      <c r="J326" s="174"/>
      <c r="K326" s="117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  <c r="EV326" s="13"/>
      <c r="EW326" s="13"/>
      <c r="EX326" s="13"/>
      <c r="EY326" s="13"/>
      <c r="EZ326" s="13"/>
      <c r="FA326" s="13"/>
      <c r="FB326" s="13"/>
      <c r="FC326" s="13"/>
      <c r="FD326" s="13"/>
      <c r="FE326" s="13"/>
      <c r="FF326" s="13"/>
      <c r="FG326" s="13"/>
      <c r="FH326" s="13"/>
      <c r="FI326" s="13"/>
      <c r="FJ326" s="13"/>
      <c r="FK326" s="13"/>
      <c r="FL326" s="13"/>
      <c r="FM326" s="13"/>
      <c r="FN326" s="13"/>
      <c r="FO326" s="13"/>
      <c r="FP326" s="13"/>
      <c r="FQ326" s="13"/>
      <c r="FR326" s="13"/>
      <c r="FS326" s="13"/>
      <c r="FT326" s="13"/>
      <c r="FU326" s="13"/>
      <c r="FV326" s="13"/>
      <c r="FW326" s="13"/>
      <c r="FX326" s="13"/>
      <c r="FY326" s="13"/>
      <c r="FZ326" s="13"/>
      <c r="GA326" s="13"/>
      <c r="GB326" s="13"/>
      <c r="GC326" s="13"/>
      <c r="GD326" s="13"/>
      <c r="GE326" s="13"/>
      <c r="GF326" s="13"/>
      <c r="GG326" s="13"/>
      <c r="GH326" s="13"/>
      <c r="GI326" s="13"/>
      <c r="GJ326" s="13"/>
      <c r="GK326" s="13"/>
      <c r="GL326" s="13"/>
      <c r="GM326" s="13"/>
      <c r="GN326" s="13"/>
      <c r="GO326" s="13"/>
      <c r="GP326" s="13"/>
      <c r="GQ326" s="13"/>
      <c r="GR326" s="13"/>
      <c r="GS326" s="13"/>
      <c r="GT326" s="13"/>
      <c r="GU326" s="13"/>
      <c r="GV326" s="13"/>
      <c r="GW326" s="13"/>
      <c r="GX326" s="13"/>
      <c r="GY326" s="13"/>
      <c r="GZ326" s="13"/>
      <c r="HA326" s="13"/>
      <c r="HB326" s="13"/>
      <c r="HC326" s="13"/>
      <c r="HD326" s="13"/>
      <c r="HE326" s="13"/>
      <c r="HF326" s="13"/>
      <c r="HG326" s="13"/>
      <c r="HH326" s="13"/>
      <c r="HI326" s="13"/>
      <c r="HJ326" s="13"/>
      <c r="HK326" s="13"/>
      <c r="HL326" s="13"/>
      <c r="HM326" s="13"/>
      <c r="HN326" s="13"/>
      <c r="HO326" s="13"/>
      <c r="HP326" s="13"/>
      <c r="HQ326" s="13"/>
      <c r="HR326" s="13"/>
      <c r="HS326" s="13"/>
      <c r="HT326" s="13"/>
      <c r="HU326" s="13"/>
      <c r="HV326" s="13"/>
      <c r="HW326" s="13"/>
      <c r="HX326" s="13"/>
      <c r="HY326" s="13"/>
      <c r="HZ326" s="13"/>
      <c r="IA326" s="13"/>
      <c r="IB326" s="13"/>
      <c r="IC326" s="13"/>
      <c r="ID326" s="13"/>
      <c r="IE326" s="13"/>
      <c r="IF326" s="13"/>
      <c r="IG326" s="13"/>
      <c r="IH326" s="13"/>
      <c r="II326" s="13"/>
      <c r="IJ326" s="13"/>
      <c r="IK326" s="13"/>
      <c r="IL326" s="13"/>
      <c r="IM326" s="13"/>
      <c r="IN326" s="13"/>
      <c r="IO326" s="13"/>
      <c r="IP326" s="13"/>
      <c r="IQ326" s="13"/>
      <c r="IR326" s="13"/>
      <c r="IS326" s="13"/>
      <c r="IT326" s="13"/>
      <c r="IU326" s="13"/>
      <c r="IV326" s="13"/>
      <c r="IW326" s="13"/>
      <c r="IX326" s="13"/>
      <c r="IY326" s="13"/>
      <c r="IZ326" s="13"/>
      <c r="JA326" s="13"/>
      <c r="JB326" s="13"/>
      <c r="JC326" s="13"/>
      <c r="JD326" s="13"/>
      <c r="JE326" s="13"/>
      <c r="JF326" s="13"/>
      <c r="JG326" s="13"/>
      <c r="JH326" s="13"/>
      <c r="JI326" s="13"/>
      <c r="JJ326" s="13"/>
      <c r="JK326" s="13"/>
      <c r="JL326" s="13"/>
      <c r="JM326" s="13"/>
    </row>
    <row r="327" spans="1:273" ht="15.75" x14ac:dyDescent="0.25">
      <c r="A327" s="250" t="s">
        <v>349</v>
      </c>
      <c r="B327" s="692"/>
      <c r="C327" s="730"/>
      <c r="D327" s="730"/>
      <c r="E327" s="122"/>
      <c r="F327" s="120"/>
      <c r="G327" s="151"/>
      <c r="H327" s="122"/>
      <c r="I327" s="122"/>
      <c r="J327" s="174"/>
      <c r="K327" s="117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  <c r="EV327" s="13"/>
      <c r="EW327" s="13"/>
      <c r="EX327" s="13"/>
      <c r="EY327" s="13"/>
      <c r="EZ327" s="13"/>
      <c r="FA327" s="13"/>
      <c r="FB327" s="13"/>
      <c r="FC327" s="13"/>
      <c r="FD327" s="13"/>
      <c r="FE327" s="13"/>
      <c r="FF327" s="13"/>
      <c r="FG327" s="13"/>
      <c r="FH327" s="13"/>
      <c r="FI327" s="13"/>
      <c r="FJ327" s="13"/>
      <c r="FK327" s="13"/>
      <c r="FL327" s="13"/>
      <c r="FM327" s="13"/>
      <c r="FN327" s="13"/>
      <c r="FO327" s="13"/>
      <c r="FP327" s="13"/>
      <c r="FQ327" s="13"/>
      <c r="FR327" s="13"/>
      <c r="FS327" s="13"/>
      <c r="FT327" s="13"/>
      <c r="FU327" s="13"/>
      <c r="FV327" s="13"/>
      <c r="FW327" s="13"/>
      <c r="FX327" s="13"/>
      <c r="FY327" s="13"/>
      <c r="FZ327" s="13"/>
      <c r="GA327" s="13"/>
      <c r="GB327" s="13"/>
      <c r="GC327" s="13"/>
      <c r="GD327" s="13"/>
      <c r="GE327" s="13"/>
      <c r="GF327" s="13"/>
      <c r="GG327" s="13"/>
      <c r="GH327" s="13"/>
      <c r="GI327" s="13"/>
      <c r="GJ327" s="13"/>
      <c r="GK327" s="13"/>
      <c r="GL327" s="13"/>
      <c r="GM327" s="13"/>
      <c r="GN327" s="13"/>
      <c r="GO327" s="13"/>
      <c r="GP327" s="13"/>
      <c r="GQ327" s="13"/>
      <c r="GR327" s="13"/>
      <c r="GS327" s="13"/>
      <c r="GT327" s="13"/>
      <c r="GU327" s="13"/>
      <c r="GV327" s="13"/>
      <c r="GW327" s="13"/>
      <c r="GX327" s="13"/>
      <c r="GY327" s="13"/>
      <c r="GZ327" s="13"/>
      <c r="HA327" s="13"/>
      <c r="HB327" s="13"/>
      <c r="HC327" s="13"/>
      <c r="HD327" s="13"/>
      <c r="HE327" s="13"/>
      <c r="HF327" s="13"/>
      <c r="HG327" s="13"/>
      <c r="HH327" s="13"/>
      <c r="HI327" s="13"/>
      <c r="HJ327" s="13"/>
      <c r="HK327" s="13"/>
      <c r="HL327" s="13"/>
      <c r="HM327" s="13"/>
      <c r="HN327" s="13"/>
      <c r="HO327" s="13"/>
      <c r="HP327" s="13"/>
      <c r="HQ327" s="13"/>
      <c r="HR327" s="13"/>
      <c r="HS327" s="13"/>
      <c r="HT327" s="13"/>
      <c r="HU327" s="13"/>
      <c r="HV327" s="13"/>
      <c r="HW327" s="13"/>
      <c r="HX327" s="13"/>
      <c r="HY327" s="13"/>
      <c r="HZ327" s="13"/>
      <c r="IA327" s="13"/>
      <c r="IB327" s="13"/>
      <c r="IC327" s="13"/>
      <c r="ID327" s="13"/>
      <c r="IE327" s="13"/>
      <c r="IF327" s="13"/>
      <c r="IG327" s="13"/>
      <c r="IH327" s="13"/>
      <c r="II327" s="13"/>
      <c r="IJ327" s="13"/>
      <c r="IK327" s="13"/>
      <c r="IL327" s="13"/>
      <c r="IM327" s="13"/>
      <c r="IN327" s="13"/>
      <c r="IO327" s="13"/>
      <c r="IP327" s="13"/>
      <c r="IQ327" s="13"/>
      <c r="IR327" s="13"/>
      <c r="IS327" s="13"/>
      <c r="IT327" s="13"/>
      <c r="IU327" s="13"/>
      <c r="IV327" s="13"/>
      <c r="IW327" s="13"/>
      <c r="IX327" s="13"/>
      <c r="IY327" s="13"/>
      <c r="IZ327" s="13"/>
      <c r="JA327" s="13"/>
      <c r="JB327" s="13"/>
      <c r="JC327" s="13"/>
      <c r="JD327" s="13"/>
      <c r="JE327" s="13"/>
      <c r="JF327" s="13"/>
      <c r="JG327" s="13"/>
      <c r="JH327" s="13"/>
      <c r="JI327" s="13"/>
      <c r="JJ327" s="13"/>
      <c r="JK327" s="13"/>
      <c r="JL327" s="13"/>
      <c r="JM327" s="13"/>
    </row>
    <row r="328" spans="1:273" ht="15.75" x14ac:dyDescent="0.25">
      <c r="A328" s="250" t="s">
        <v>350</v>
      </c>
      <c r="B328" s="692"/>
      <c r="C328" s="730"/>
      <c r="D328" s="730"/>
      <c r="E328" s="122"/>
      <c r="F328" s="120"/>
      <c r="G328" s="151"/>
      <c r="H328" s="122"/>
      <c r="I328" s="122"/>
      <c r="J328" s="174"/>
      <c r="K328" s="117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  <c r="EV328" s="13"/>
      <c r="EW328" s="13"/>
      <c r="EX328" s="13"/>
      <c r="EY328" s="13"/>
      <c r="EZ328" s="13"/>
      <c r="FA328" s="13"/>
      <c r="FB328" s="13"/>
      <c r="FC328" s="13"/>
      <c r="FD328" s="13"/>
      <c r="FE328" s="13"/>
      <c r="FF328" s="13"/>
      <c r="FG328" s="13"/>
      <c r="FH328" s="13"/>
      <c r="FI328" s="13"/>
      <c r="FJ328" s="13"/>
      <c r="FK328" s="13"/>
      <c r="FL328" s="13"/>
      <c r="FM328" s="13"/>
      <c r="FN328" s="13"/>
      <c r="FO328" s="13"/>
      <c r="FP328" s="13"/>
      <c r="FQ328" s="13"/>
      <c r="FR328" s="13"/>
      <c r="FS328" s="13"/>
      <c r="FT328" s="13"/>
      <c r="FU328" s="13"/>
      <c r="FV328" s="13"/>
      <c r="FW328" s="13"/>
      <c r="FX328" s="13"/>
      <c r="FY328" s="13"/>
      <c r="FZ328" s="13"/>
      <c r="GA328" s="13"/>
      <c r="GB328" s="13"/>
      <c r="GC328" s="13"/>
      <c r="GD328" s="13"/>
      <c r="GE328" s="13"/>
      <c r="GF328" s="13"/>
      <c r="GG328" s="13"/>
      <c r="GH328" s="13"/>
      <c r="GI328" s="13"/>
      <c r="GJ328" s="13"/>
      <c r="GK328" s="13"/>
      <c r="GL328" s="13"/>
      <c r="GM328" s="13"/>
      <c r="GN328" s="13"/>
      <c r="GO328" s="13"/>
      <c r="GP328" s="13"/>
      <c r="GQ328" s="13"/>
      <c r="GR328" s="13"/>
      <c r="GS328" s="13"/>
      <c r="GT328" s="13"/>
      <c r="GU328" s="13"/>
      <c r="GV328" s="13"/>
      <c r="GW328" s="13"/>
      <c r="GX328" s="13"/>
      <c r="GY328" s="13"/>
      <c r="GZ328" s="13"/>
      <c r="HA328" s="13"/>
      <c r="HB328" s="13"/>
      <c r="HC328" s="13"/>
      <c r="HD328" s="13"/>
      <c r="HE328" s="13"/>
      <c r="HF328" s="13"/>
      <c r="HG328" s="13"/>
      <c r="HH328" s="13"/>
      <c r="HI328" s="13"/>
      <c r="HJ328" s="13"/>
      <c r="HK328" s="13"/>
      <c r="HL328" s="13"/>
      <c r="HM328" s="13"/>
      <c r="HN328" s="13"/>
      <c r="HO328" s="13"/>
      <c r="HP328" s="13"/>
      <c r="HQ328" s="13"/>
      <c r="HR328" s="13"/>
      <c r="HS328" s="13"/>
      <c r="HT328" s="13"/>
      <c r="HU328" s="13"/>
      <c r="HV328" s="13"/>
      <c r="HW328" s="13"/>
      <c r="HX328" s="13"/>
      <c r="HY328" s="13"/>
      <c r="HZ328" s="13"/>
      <c r="IA328" s="13"/>
      <c r="IB328" s="13"/>
      <c r="IC328" s="13"/>
      <c r="ID328" s="13"/>
      <c r="IE328" s="13"/>
      <c r="IF328" s="13"/>
      <c r="IG328" s="13"/>
      <c r="IH328" s="13"/>
      <c r="II328" s="13"/>
      <c r="IJ328" s="13"/>
      <c r="IK328" s="13"/>
      <c r="IL328" s="13"/>
      <c r="IM328" s="13"/>
      <c r="IN328" s="13"/>
      <c r="IO328" s="13"/>
      <c r="IP328" s="13"/>
      <c r="IQ328" s="13"/>
      <c r="IR328" s="13"/>
      <c r="IS328" s="13"/>
      <c r="IT328" s="13"/>
      <c r="IU328" s="13"/>
      <c r="IV328" s="13"/>
      <c r="IW328" s="13"/>
      <c r="IX328" s="13"/>
      <c r="IY328" s="13"/>
      <c r="IZ328" s="13"/>
      <c r="JA328" s="13"/>
      <c r="JB328" s="13"/>
      <c r="JC328" s="13"/>
      <c r="JD328" s="13"/>
      <c r="JE328" s="13"/>
      <c r="JF328" s="13"/>
      <c r="JG328" s="13"/>
      <c r="JH328" s="13"/>
      <c r="JI328" s="13"/>
      <c r="JJ328" s="13"/>
      <c r="JK328" s="13"/>
      <c r="JL328" s="13"/>
      <c r="JM328" s="13"/>
    </row>
    <row r="329" spans="1:273" ht="15.75" x14ac:dyDescent="0.25">
      <c r="A329" s="250" t="s">
        <v>351</v>
      </c>
      <c r="B329" s="692"/>
      <c r="C329" s="730"/>
      <c r="D329" s="730"/>
      <c r="E329" s="122"/>
      <c r="F329" s="120"/>
      <c r="G329" s="151"/>
      <c r="H329" s="122"/>
      <c r="I329" s="122"/>
      <c r="J329" s="174"/>
      <c r="K329" s="117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/>
      <c r="EP329" s="13"/>
      <c r="EQ329" s="13"/>
      <c r="ER329" s="13"/>
      <c r="ES329" s="13"/>
      <c r="ET329" s="13"/>
      <c r="EU329" s="13"/>
      <c r="EV329" s="13"/>
      <c r="EW329" s="13"/>
      <c r="EX329" s="13"/>
      <c r="EY329" s="13"/>
      <c r="EZ329" s="13"/>
      <c r="FA329" s="13"/>
      <c r="FB329" s="13"/>
      <c r="FC329" s="13"/>
      <c r="FD329" s="13"/>
      <c r="FE329" s="13"/>
      <c r="FF329" s="13"/>
      <c r="FG329" s="13"/>
      <c r="FH329" s="13"/>
      <c r="FI329" s="13"/>
      <c r="FJ329" s="13"/>
      <c r="FK329" s="13"/>
      <c r="FL329" s="13"/>
      <c r="FM329" s="13"/>
      <c r="FN329" s="13"/>
      <c r="FO329" s="13"/>
      <c r="FP329" s="13"/>
      <c r="FQ329" s="13"/>
      <c r="FR329" s="13"/>
      <c r="FS329" s="13"/>
      <c r="FT329" s="13"/>
      <c r="FU329" s="13"/>
      <c r="FV329" s="13"/>
      <c r="FW329" s="13"/>
      <c r="FX329" s="13"/>
      <c r="FY329" s="13"/>
      <c r="FZ329" s="13"/>
      <c r="GA329" s="13"/>
      <c r="GB329" s="13"/>
      <c r="GC329" s="13"/>
      <c r="GD329" s="13"/>
      <c r="GE329" s="13"/>
      <c r="GF329" s="13"/>
      <c r="GG329" s="13"/>
      <c r="GH329" s="13"/>
      <c r="GI329" s="13"/>
      <c r="GJ329" s="13"/>
      <c r="GK329" s="13"/>
      <c r="GL329" s="13"/>
      <c r="GM329" s="13"/>
      <c r="GN329" s="13"/>
      <c r="GO329" s="13"/>
      <c r="GP329" s="13"/>
      <c r="GQ329" s="13"/>
      <c r="GR329" s="13"/>
      <c r="GS329" s="13"/>
      <c r="GT329" s="13"/>
      <c r="GU329" s="13"/>
      <c r="GV329" s="13"/>
      <c r="GW329" s="13"/>
      <c r="GX329" s="13"/>
      <c r="GY329" s="13"/>
      <c r="GZ329" s="13"/>
      <c r="HA329" s="13"/>
      <c r="HB329" s="13"/>
      <c r="HC329" s="13"/>
      <c r="HD329" s="13"/>
      <c r="HE329" s="13"/>
      <c r="HF329" s="13"/>
      <c r="HG329" s="13"/>
      <c r="HH329" s="13"/>
      <c r="HI329" s="13"/>
      <c r="HJ329" s="13"/>
      <c r="HK329" s="13"/>
      <c r="HL329" s="13"/>
      <c r="HM329" s="13"/>
      <c r="HN329" s="13"/>
      <c r="HO329" s="13"/>
      <c r="HP329" s="13"/>
      <c r="HQ329" s="13"/>
      <c r="HR329" s="13"/>
      <c r="HS329" s="13"/>
      <c r="HT329" s="13"/>
      <c r="HU329" s="13"/>
      <c r="HV329" s="13"/>
      <c r="HW329" s="13"/>
      <c r="HX329" s="13"/>
      <c r="HY329" s="13"/>
      <c r="HZ329" s="13"/>
      <c r="IA329" s="13"/>
      <c r="IB329" s="13"/>
      <c r="IC329" s="13"/>
      <c r="ID329" s="13"/>
      <c r="IE329" s="13"/>
      <c r="IF329" s="13"/>
      <c r="IG329" s="13"/>
      <c r="IH329" s="13"/>
      <c r="II329" s="13"/>
      <c r="IJ329" s="13"/>
      <c r="IK329" s="13"/>
      <c r="IL329" s="13"/>
      <c r="IM329" s="13"/>
      <c r="IN329" s="13"/>
      <c r="IO329" s="13"/>
      <c r="IP329" s="13"/>
      <c r="IQ329" s="13"/>
      <c r="IR329" s="13"/>
      <c r="IS329" s="13"/>
      <c r="IT329" s="13"/>
      <c r="IU329" s="13"/>
      <c r="IV329" s="13"/>
      <c r="IW329" s="13"/>
      <c r="IX329" s="13"/>
      <c r="IY329" s="13"/>
      <c r="IZ329" s="13"/>
      <c r="JA329" s="13"/>
      <c r="JB329" s="13"/>
      <c r="JC329" s="13"/>
      <c r="JD329" s="13"/>
      <c r="JE329" s="13"/>
      <c r="JF329" s="13"/>
      <c r="JG329" s="13"/>
      <c r="JH329" s="13"/>
      <c r="JI329" s="13"/>
      <c r="JJ329" s="13"/>
      <c r="JK329" s="13"/>
      <c r="JL329" s="13"/>
      <c r="JM329" s="13"/>
    </row>
    <row r="330" spans="1:273" ht="15.75" x14ac:dyDescent="0.25">
      <c r="A330" s="37"/>
      <c r="B330" s="707" t="s">
        <v>196</v>
      </c>
      <c r="C330" s="708"/>
      <c r="D330" s="708"/>
      <c r="E330" s="175" t="s">
        <v>9</v>
      </c>
      <c r="F330" s="175" t="s">
        <v>9</v>
      </c>
      <c r="G330" s="175" t="s">
        <v>9</v>
      </c>
      <c r="H330" s="176">
        <f>SUM(H325:H329)</f>
        <v>0</v>
      </c>
      <c r="I330" s="277">
        <f>SUM(I325:I329)</f>
        <v>0</v>
      </c>
      <c r="J330" s="277">
        <f>SUM(J325:J329)</f>
        <v>0</v>
      </c>
      <c r="K330" s="233">
        <f>SUM(K325:K329)</f>
        <v>0</v>
      </c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  <c r="EV330" s="13"/>
      <c r="EW330" s="13"/>
      <c r="EX330" s="13"/>
      <c r="EY330" s="13"/>
      <c r="EZ330" s="13"/>
      <c r="FA330" s="13"/>
      <c r="FB330" s="13"/>
      <c r="FC330" s="13"/>
      <c r="FD330" s="13"/>
      <c r="FE330" s="13"/>
      <c r="FF330" s="13"/>
      <c r="FG330" s="13"/>
      <c r="FH330" s="13"/>
      <c r="FI330" s="13"/>
      <c r="FJ330" s="13"/>
      <c r="FK330" s="13"/>
      <c r="FL330" s="13"/>
      <c r="FM330" s="13"/>
      <c r="FN330" s="13"/>
      <c r="FO330" s="13"/>
      <c r="FP330" s="13"/>
      <c r="FQ330" s="13"/>
      <c r="FR330" s="13"/>
      <c r="FS330" s="13"/>
      <c r="FT330" s="13"/>
      <c r="FU330" s="13"/>
      <c r="FV330" s="13"/>
      <c r="FW330" s="13"/>
      <c r="FX330" s="13"/>
      <c r="FY330" s="13"/>
      <c r="FZ330" s="13"/>
      <c r="GA330" s="13"/>
      <c r="GB330" s="13"/>
      <c r="GC330" s="13"/>
      <c r="GD330" s="13"/>
      <c r="GE330" s="13"/>
      <c r="GF330" s="13"/>
      <c r="GG330" s="13"/>
      <c r="GH330" s="13"/>
      <c r="GI330" s="13"/>
      <c r="GJ330" s="13"/>
      <c r="GK330" s="13"/>
      <c r="GL330" s="13"/>
      <c r="GM330" s="13"/>
      <c r="GN330" s="13"/>
      <c r="GO330" s="13"/>
      <c r="GP330" s="13"/>
      <c r="GQ330" s="13"/>
      <c r="GR330" s="13"/>
      <c r="GS330" s="13"/>
      <c r="GT330" s="13"/>
      <c r="GU330" s="13"/>
      <c r="GV330" s="13"/>
      <c r="GW330" s="13"/>
      <c r="GX330" s="13"/>
      <c r="GY330" s="13"/>
      <c r="GZ330" s="13"/>
      <c r="HA330" s="13"/>
      <c r="HB330" s="13"/>
      <c r="HC330" s="13"/>
      <c r="HD330" s="13"/>
      <c r="HE330" s="13"/>
      <c r="HF330" s="13"/>
      <c r="HG330" s="13"/>
      <c r="HH330" s="13"/>
      <c r="HI330" s="13"/>
      <c r="HJ330" s="13"/>
      <c r="HK330" s="13"/>
      <c r="HL330" s="13"/>
      <c r="HM330" s="13"/>
      <c r="HN330" s="13"/>
      <c r="HO330" s="13"/>
      <c r="HP330" s="13"/>
      <c r="HQ330" s="13"/>
      <c r="HR330" s="13"/>
      <c r="HS330" s="13"/>
      <c r="HT330" s="13"/>
      <c r="HU330" s="13"/>
      <c r="HV330" s="13"/>
      <c r="HW330" s="13"/>
      <c r="HX330" s="13"/>
      <c r="HY330" s="13"/>
      <c r="HZ330" s="13"/>
      <c r="IA330" s="13"/>
      <c r="IB330" s="13"/>
      <c r="IC330" s="13"/>
      <c r="ID330" s="13"/>
      <c r="IE330" s="13"/>
      <c r="IF330" s="13"/>
      <c r="IG330" s="13"/>
      <c r="IH330" s="13"/>
      <c r="II330" s="13"/>
      <c r="IJ330" s="13"/>
      <c r="IK330" s="13"/>
      <c r="IL330" s="13"/>
      <c r="IM330" s="13"/>
      <c r="IN330" s="13"/>
      <c r="IO330" s="13"/>
      <c r="IP330" s="13"/>
      <c r="IQ330" s="13"/>
      <c r="IR330" s="13"/>
      <c r="IS330" s="13"/>
      <c r="IT330" s="13"/>
      <c r="IU330" s="13"/>
      <c r="IV330" s="13"/>
      <c r="IW330" s="13"/>
      <c r="IX330" s="13"/>
      <c r="IY330" s="13"/>
      <c r="IZ330" s="13"/>
      <c r="JA330" s="13"/>
      <c r="JB330" s="13"/>
      <c r="JC330" s="13"/>
      <c r="JD330" s="13"/>
      <c r="JE330" s="13"/>
      <c r="JF330" s="13"/>
      <c r="JG330" s="13"/>
      <c r="JH330" s="13"/>
      <c r="JI330" s="13"/>
      <c r="JJ330" s="13"/>
      <c r="JK330" s="13"/>
      <c r="JL330" s="13"/>
      <c r="JM330" s="13"/>
    </row>
    <row r="331" spans="1:273" x14ac:dyDescent="0.25"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  <c r="EV331" s="13"/>
      <c r="EW331" s="13"/>
      <c r="EX331" s="13"/>
      <c r="EY331" s="13"/>
      <c r="EZ331" s="13"/>
      <c r="FA331" s="13"/>
      <c r="FB331" s="13"/>
      <c r="FC331" s="13"/>
      <c r="FD331" s="13"/>
      <c r="FE331" s="13"/>
      <c r="FF331" s="13"/>
      <c r="FG331" s="13"/>
      <c r="FH331" s="13"/>
      <c r="FI331" s="13"/>
      <c r="FJ331" s="13"/>
      <c r="FK331" s="13"/>
      <c r="FL331" s="13"/>
      <c r="FM331" s="13"/>
      <c r="FN331" s="13"/>
      <c r="FO331" s="13"/>
      <c r="FP331" s="13"/>
      <c r="FQ331" s="13"/>
      <c r="FR331" s="13"/>
      <c r="FS331" s="13"/>
      <c r="FT331" s="13"/>
      <c r="FU331" s="13"/>
      <c r="FV331" s="13"/>
      <c r="FW331" s="13"/>
      <c r="FX331" s="13"/>
      <c r="FY331" s="13"/>
      <c r="FZ331" s="13"/>
      <c r="GA331" s="13"/>
      <c r="GB331" s="13"/>
      <c r="GC331" s="13"/>
      <c r="GD331" s="13"/>
      <c r="GE331" s="13"/>
      <c r="GF331" s="13"/>
      <c r="GG331" s="13"/>
      <c r="GH331" s="13"/>
      <c r="GI331" s="13"/>
      <c r="GJ331" s="13"/>
      <c r="GK331" s="13"/>
      <c r="GL331" s="13"/>
      <c r="GM331" s="13"/>
      <c r="GN331" s="13"/>
      <c r="GO331" s="13"/>
      <c r="GP331" s="13"/>
      <c r="GQ331" s="13"/>
      <c r="GR331" s="13"/>
      <c r="GS331" s="13"/>
      <c r="GT331" s="13"/>
      <c r="GU331" s="13"/>
      <c r="GV331" s="13"/>
      <c r="GW331" s="13"/>
      <c r="GX331" s="13"/>
      <c r="GY331" s="13"/>
      <c r="GZ331" s="13"/>
      <c r="HA331" s="13"/>
      <c r="HB331" s="13"/>
      <c r="HC331" s="13"/>
      <c r="HD331" s="13"/>
      <c r="HE331" s="13"/>
      <c r="HF331" s="13"/>
      <c r="HG331" s="13"/>
      <c r="HH331" s="13"/>
      <c r="HI331" s="13"/>
      <c r="HJ331" s="13"/>
      <c r="HK331" s="13"/>
      <c r="HL331" s="13"/>
      <c r="HM331" s="13"/>
      <c r="HN331" s="13"/>
      <c r="HO331" s="13"/>
      <c r="HP331" s="13"/>
      <c r="HQ331" s="13"/>
      <c r="HR331" s="13"/>
      <c r="HS331" s="13"/>
      <c r="HT331" s="13"/>
      <c r="HU331" s="13"/>
      <c r="HV331" s="13"/>
      <c r="HW331" s="13"/>
      <c r="HX331" s="13"/>
      <c r="HY331" s="13"/>
      <c r="HZ331" s="13"/>
      <c r="IA331" s="13"/>
      <c r="IB331" s="13"/>
      <c r="IC331" s="13"/>
      <c r="ID331" s="13"/>
      <c r="IE331" s="13"/>
      <c r="IF331" s="13"/>
      <c r="IG331" s="13"/>
      <c r="IH331" s="13"/>
      <c r="II331" s="13"/>
      <c r="IJ331" s="13"/>
      <c r="IK331" s="13"/>
      <c r="IL331" s="13"/>
      <c r="IM331" s="13"/>
      <c r="IN331" s="13"/>
      <c r="IO331" s="13"/>
      <c r="IP331" s="13"/>
      <c r="IQ331" s="13"/>
      <c r="IR331" s="13"/>
      <c r="IS331" s="13"/>
      <c r="IT331" s="13"/>
      <c r="IU331" s="13"/>
      <c r="IV331" s="13"/>
      <c r="IW331" s="13"/>
      <c r="IX331" s="13"/>
      <c r="IY331" s="13"/>
      <c r="IZ331" s="13"/>
      <c r="JA331" s="13"/>
      <c r="JB331" s="13"/>
      <c r="JC331" s="13"/>
      <c r="JD331" s="13"/>
      <c r="JE331" s="13"/>
      <c r="JF331" s="13"/>
      <c r="JG331" s="13"/>
      <c r="JH331" s="13"/>
      <c r="JI331" s="13"/>
      <c r="JJ331" s="13"/>
      <c r="JK331" s="13"/>
      <c r="JL331" s="13"/>
      <c r="JM331" s="13"/>
    </row>
    <row r="332" spans="1:273" ht="126" x14ac:dyDescent="0.25">
      <c r="A332" s="581" t="s">
        <v>271</v>
      </c>
      <c r="B332" s="564"/>
      <c r="C332" s="564"/>
      <c r="D332" s="564"/>
      <c r="E332" s="564"/>
      <c r="F332" s="564"/>
      <c r="G332" s="564"/>
      <c r="H332" s="564"/>
      <c r="I332" s="564"/>
      <c r="J332" s="564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  <c r="EV332" s="13"/>
      <c r="EW332" s="13"/>
      <c r="EX332" s="13"/>
      <c r="EY332" s="13"/>
      <c r="EZ332" s="13"/>
      <c r="FA332" s="13"/>
      <c r="FB332" s="13"/>
      <c r="FC332" s="13"/>
      <c r="FD332" s="13"/>
      <c r="FE332" s="13"/>
      <c r="FF332" s="13"/>
      <c r="FG332" s="13"/>
      <c r="FH332" s="13"/>
      <c r="FI332" s="13"/>
      <c r="FJ332" s="13"/>
      <c r="FK332" s="13"/>
      <c r="FL332" s="13"/>
      <c r="FM332" s="13"/>
      <c r="FN332" s="13"/>
      <c r="FO332" s="13"/>
      <c r="FP332" s="13"/>
      <c r="FQ332" s="13"/>
      <c r="FR332" s="13"/>
      <c r="FS332" s="13"/>
      <c r="FT332" s="13"/>
      <c r="FU332" s="13"/>
      <c r="FV332" s="13"/>
      <c r="FW332" s="13"/>
      <c r="FX332" s="13"/>
      <c r="FY332" s="13"/>
      <c r="FZ332" s="13"/>
      <c r="GA332" s="13"/>
      <c r="GB332" s="13"/>
      <c r="GC332" s="13"/>
      <c r="GD332" s="13"/>
      <c r="GE332" s="13"/>
      <c r="GF332" s="13"/>
      <c r="GG332" s="13"/>
      <c r="GH332" s="13"/>
      <c r="GI332" s="13"/>
      <c r="GJ332" s="13"/>
      <c r="GK332" s="13"/>
      <c r="GL332" s="13"/>
      <c r="GM332" s="13"/>
      <c r="GN332" s="13"/>
      <c r="GO332" s="13"/>
      <c r="GP332" s="13"/>
      <c r="GQ332" s="13"/>
      <c r="GR332" s="13"/>
      <c r="GS332" s="13"/>
      <c r="GT332" s="13"/>
      <c r="GU332" s="13"/>
      <c r="GV332" s="13"/>
      <c r="GW332" s="13"/>
      <c r="GX332" s="13"/>
      <c r="GY332" s="13"/>
      <c r="GZ332" s="13"/>
      <c r="HA332" s="13"/>
      <c r="HB332" s="13"/>
      <c r="HC332" s="13"/>
      <c r="HD332" s="13"/>
      <c r="HE332" s="13"/>
      <c r="HF332" s="13"/>
      <c r="HG332" s="13"/>
      <c r="HH332" s="13"/>
      <c r="HI332" s="13"/>
      <c r="HJ332" s="13"/>
      <c r="HK332" s="13"/>
      <c r="HL332" s="13"/>
      <c r="HM332" s="13"/>
      <c r="HN332" s="13"/>
      <c r="HO332" s="13"/>
      <c r="HP332" s="13"/>
      <c r="HQ332" s="13"/>
      <c r="HR332" s="13"/>
      <c r="HS332" s="13"/>
      <c r="HT332" s="13"/>
      <c r="HU332" s="13"/>
      <c r="HV332" s="13"/>
      <c r="HW332" s="13"/>
      <c r="HX332" s="13"/>
      <c r="HY332" s="13"/>
      <c r="HZ332" s="13"/>
      <c r="IA332" s="13"/>
      <c r="IB332" s="13"/>
      <c r="IC332" s="13"/>
      <c r="ID332" s="13"/>
      <c r="IE332" s="13"/>
      <c r="IF332" s="13"/>
      <c r="IG332" s="13"/>
      <c r="IH332" s="13"/>
      <c r="II332" s="13"/>
      <c r="IJ332" s="13"/>
      <c r="IK332" s="13"/>
      <c r="IL332" s="13"/>
      <c r="IM332" s="13"/>
      <c r="IN332" s="13"/>
      <c r="IO332" s="13"/>
      <c r="IP332" s="13"/>
      <c r="IQ332" s="13"/>
      <c r="IR332" s="13"/>
      <c r="IS332" s="13"/>
      <c r="IT332" s="13"/>
      <c r="IU332" s="13"/>
      <c r="IV332" s="13"/>
      <c r="IW332" s="13"/>
      <c r="IX332" s="13"/>
      <c r="IY332" s="13"/>
      <c r="IZ332" s="13"/>
      <c r="JA332" s="13"/>
      <c r="JB332" s="13"/>
      <c r="JC332" s="13"/>
      <c r="JD332" s="13"/>
      <c r="JE332" s="13"/>
      <c r="JF332" s="13"/>
      <c r="JG332" s="13"/>
      <c r="JH332" s="13"/>
      <c r="JI332" s="13"/>
      <c r="JJ332" s="13"/>
      <c r="JK332" s="13"/>
      <c r="JL332" s="13"/>
      <c r="JM332" s="13"/>
    </row>
    <row r="333" spans="1:273" ht="15.75" x14ac:dyDescent="0.2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  <c r="EV333" s="13"/>
      <c r="EW333" s="13"/>
      <c r="EX333" s="13"/>
      <c r="EY333" s="13"/>
      <c r="EZ333" s="13"/>
      <c r="FA333" s="13"/>
      <c r="FB333" s="13"/>
      <c r="FC333" s="13"/>
      <c r="FD333" s="13"/>
      <c r="FE333" s="13"/>
      <c r="FF333" s="13"/>
      <c r="FG333" s="13"/>
      <c r="FH333" s="13"/>
      <c r="FI333" s="13"/>
      <c r="FJ333" s="13"/>
      <c r="FK333" s="13"/>
      <c r="FL333" s="13"/>
      <c r="FM333" s="13"/>
      <c r="FN333" s="13"/>
      <c r="FO333" s="13"/>
      <c r="FP333" s="13"/>
      <c r="FQ333" s="13"/>
      <c r="FR333" s="13"/>
      <c r="FS333" s="13"/>
      <c r="FT333" s="13"/>
      <c r="FU333" s="13"/>
      <c r="FV333" s="13"/>
      <c r="FW333" s="13"/>
      <c r="FX333" s="13"/>
      <c r="FY333" s="13"/>
      <c r="FZ333" s="13"/>
      <c r="GA333" s="13"/>
      <c r="GB333" s="13"/>
      <c r="GC333" s="13"/>
      <c r="GD333" s="13"/>
      <c r="GE333" s="13"/>
      <c r="GF333" s="13"/>
      <c r="GG333" s="13"/>
      <c r="GH333" s="13"/>
      <c r="GI333" s="13"/>
      <c r="GJ333" s="13"/>
      <c r="GK333" s="13"/>
      <c r="GL333" s="13"/>
      <c r="GM333" s="13"/>
      <c r="GN333" s="13"/>
      <c r="GO333" s="13"/>
      <c r="GP333" s="13"/>
      <c r="GQ333" s="13"/>
      <c r="GR333" s="13"/>
      <c r="GS333" s="13"/>
      <c r="GT333" s="13"/>
      <c r="GU333" s="13"/>
      <c r="GV333" s="13"/>
      <c r="GW333" s="13"/>
      <c r="GX333" s="13"/>
      <c r="GY333" s="13"/>
      <c r="GZ333" s="13"/>
      <c r="HA333" s="13"/>
      <c r="HB333" s="13"/>
      <c r="HC333" s="13"/>
      <c r="HD333" s="13"/>
      <c r="HE333" s="13"/>
      <c r="HF333" s="13"/>
      <c r="HG333" s="13"/>
      <c r="HH333" s="13"/>
      <c r="HI333" s="13"/>
      <c r="HJ333" s="13"/>
      <c r="HK333" s="13"/>
      <c r="HL333" s="13"/>
      <c r="HM333" s="13"/>
      <c r="HN333" s="13"/>
      <c r="HO333" s="13"/>
      <c r="HP333" s="13"/>
      <c r="HQ333" s="13"/>
      <c r="HR333" s="13"/>
      <c r="HS333" s="13"/>
      <c r="HT333" s="13"/>
      <c r="HU333" s="13"/>
      <c r="HV333" s="13"/>
      <c r="HW333" s="13"/>
      <c r="HX333" s="13"/>
      <c r="HY333" s="13"/>
      <c r="HZ333" s="13"/>
      <c r="IA333" s="13"/>
      <c r="IB333" s="13"/>
      <c r="IC333" s="13"/>
      <c r="ID333" s="13"/>
      <c r="IE333" s="13"/>
      <c r="IF333" s="13"/>
      <c r="IG333" s="13"/>
      <c r="IH333" s="13"/>
      <c r="II333" s="13"/>
      <c r="IJ333" s="13"/>
      <c r="IK333" s="13"/>
      <c r="IL333" s="13"/>
      <c r="IM333" s="13"/>
      <c r="IN333" s="13"/>
      <c r="IO333" s="13"/>
      <c r="IP333" s="13"/>
      <c r="IQ333" s="13"/>
      <c r="IR333" s="13"/>
      <c r="IS333" s="13"/>
      <c r="IT333" s="13"/>
      <c r="IU333" s="13"/>
      <c r="IV333" s="13"/>
      <c r="IW333" s="13"/>
      <c r="IX333" s="13"/>
      <c r="IY333" s="13"/>
      <c r="IZ333" s="13"/>
      <c r="JA333" s="13"/>
      <c r="JB333" s="13"/>
      <c r="JC333" s="13"/>
      <c r="JD333" s="13"/>
      <c r="JE333" s="13"/>
      <c r="JF333" s="13"/>
      <c r="JG333" s="13"/>
      <c r="JH333" s="13"/>
      <c r="JI333" s="13"/>
      <c r="JJ333" s="13"/>
      <c r="JK333" s="13"/>
      <c r="JL333" s="13"/>
      <c r="JM333" s="13"/>
    </row>
    <row r="334" spans="1:273" ht="15.75" x14ac:dyDescent="0.25">
      <c r="A334" s="45"/>
      <c r="B334" s="30" t="s">
        <v>198</v>
      </c>
      <c r="C334" s="681" t="s">
        <v>103</v>
      </c>
      <c r="D334" s="682"/>
      <c r="E334" s="682"/>
      <c r="F334" s="682"/>
      <c r="G334" s="682"/>
      <c r="H334" s="682"/>
      <c r="I334" s="682"/>
      <c r="J334" s="682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  <c r="EV334" s="13"/>
      <c r="EW334" s="13"/>
      <c r="EX334" s="13"/>
      <c r="EY334" s="13"/>
      <c r="EZ334" s="13"/>
      <c r="FA334" s="13"/>
      <c r="FB334" s="13"/>
      <c r="FC334" s="13"/>
      <c r="FD334" s="13"/>
      <c r="FE334" s="13"/>
      <c r="FF334" s="13"/>
      <c r="FG334" s="13"/>
      <c r="FH334" s="13"/>
      <c r="FI334" s="13"/>
      <c r="FJ334" s="13"/>
      <c r="FK334" s="13"/>
      <c r="FL334" s="13"/>
      <c r="FM334" s="13"/>
      <c r="FN334" s="13"/>
      <c r="FO334" s="13"/>
      <c r="FP334" s="13"/>
      <c r="FQ334" s="13"/>
      <c r="FR334" s="13"/>
      <c r="FS334" s="13"/>
      <c r="FT334" s="13"/>
      <c r="FU334" s="13"/>
      <c r="FV334" s="13"/>
      <c r="FW334" s="13"/>
      <c r="FX334" s="13"/>
      <c r="FY334" s="13"/>
      <c r="FZ334" s="13"/>
      <c r="GA334" s="13"/>
      <c r="GB334" s="13"/>
      <c r="GC334" s="13"/>
      <c r="GD334" s="13"/>
      <c r="GE334" s="13"/>
      <c r="GF334" s="13"/>
      <c r="GG334" s="13"/>
      <c r="GH334" s="13"/>
      <c r="GI334" s="13"/>
      <c r="GJ334" s="13"/>
      <c r="GK334" s="13"/>
      <c r="GL334" s="13"/>
      <c r="GM334" s="13"/>
      <c r="GN334" s="13"/>
      <c r="GO334" s="13"/>
      <c r="GP334" s="13"/>
      <c r="GQ334" s="13"/>
      <c r="GR334" s="13"/>
      <c r="GS334" s="13"/>
      <c r="GT334" s="13"/>
      <c r="GU334" s="13"/>
      <c r="GV334" s="13"/>
      <c r="GW334" s="13"/>
      <c r="GX334" s="13"/>
      <c r="GY334" s="13"/>
      <c r="GZ334" s="13"/>
      <c r="HA334" s="13"/>
      <c r="HB334" s="13"/>
      <c r="HC334" s="13"/>
      <c r="HD334" s="13"/>
      <c r="HE334" s="13"/>
      <c r="HF334" s="13"/>
      <c r="HG334" s="13"/>
      <c r="HH334" s="13"/>
      <c r="HI334" s="13"/>
      <c r="HJ334" s="13"/>
      <c r="HK334" s="13"/>
      <c r="HL334" s="13"/>
      <c r="HM334" s="13"/>
      <c r="HN334" s="13"/>
      <c r="HO334" s="13"/>
      <c r="HP334" s="13"/>
      <c r="HQ334" s="13"/>
      <c r="HR334" s="13"/>
      <c r="HS334" s="13"/>
      <c r="HT334" s="13"/>
      <c r="HU334" s="13"/>
      <c r="HV334" s="13"/>
      <c r="HW334" s="13"/>
      <c r="HX334" s="13"/>
      <c r="HY334" s="13"/>
      <c r="HZ334" s="13"/>
      <c r="IA334" s="13"/>
      <c r="IB334" s="13"/>
      <c r="IC334" s="13"/>
      <c r="ID334" s="13"/>
      <c r="IE334" s="13"/>
      <c r="IF334" s="13"/>
      <c r="IG334" s="13"/>
      <c r="IH334" s="13"/>
      <c r="II334" s="13"/>
      <c r="IJ334" s="13"/>
      <c r="IK334" s="13"/>
      <c r="IL334" s="13"/>
      <c r="IM334" s="13"/>
      <c r="IN334" s="13"/>
      <c r="IO334" s="13"/>
      <c r="IP334" s="13"/>
      <c r="IQ334" s="13"/>
      <c r="IR334" s="13"/>
      <c r="IS334" s="13"/>
      <c r="IT334" s="13"/>
      <c r="IU334" s="13"/>
      <c r="IV334" s="13"/>
      <c r="IW334" s="13"/>
      <c r="IX334" s="13"/>
      <c r="IY334" s="13"/>
      <c r="IZ334" s="13"/>
      <c r="JA334" s="13"/>
      <c r="JB334" s="13"/>
      <c r="JC334" s="13"/>
      <c r="JD334" s="13"/>
      <c r="JE334" s="13"/>
      <c r="JF334" s="13"/>
      <c r="JG334" s="13"/>
      <c r="JH334" s="13"/>
      <c r="JI334" s="13"/>
      <c r="JJ334" s="13"/>
      <c r="JK334" s="13"/>
      <c r="JL334" s="13"/>
      <c r="JM334" s="13"/>
    </row>
    <row r="335" spans="1:273" x14ac:dyDescent="0.25"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  <c r="EV335" s="13"/>
      <c r="EW335" s="13"/>
      <c r="EX335" s="13"/>
      <c r="EY335" s="13"/>
      <c r="EZ335" s="13"/>
      <c r="FA335" s="13"/>
      <c r="FB335" s="13"/>
      <c r="FC335" s="13"/>
      <c r="FD335" s="13"/>
      <c r="FE335" s="13"/>
      <c r="FF335" s="13"/>
      <c r="FG335" s="13"/>
      <c r="FH335" s="13"/>
      <c r="FI335" s="13"/>
      <c r="FJ335" s="13"/>
      <c r="FK335" s="13"/>
      <c r="FL335" s="13"/>
      <c r="FM335" s="13"/>
      <c r="FN335" s="13"/>
      <c r="FO335" s="13"/>
      <c r="FP335" s="13"/>
      <c r="FQ335" s="13"/>
      <c r="FR335" s="13"/>
      <c r="FS335" s="13"/>
      <c r="FT335" s="13"/>
      <c r="FU335" s="13"/>
      <c r="FV335" s="13"/>
      <c r="FW335" s="13"/>
      <c r="FX335" s="13"/>
      <c r="FY335" s="13"/>
      <c r="FZ335" s="13"/>
      <c r="GA335" s="13"/>
      <c r="GB335" s="13"/>
      <c r="GC335" s="13"/>
      <c r="GD335" s="13"/>
      <c r="GE335" s="13"/>
      <c r="GF335" s="13"/>
      <c r="GG335" s="13"/>
      <c r="GH335" s="13"/>
      <c r="GI335" s="13"/>
      <c r="GJ335" s="13"/>
      <c r="GK335" s="13"/>
      <c r="GL335" s="13"/>
      <c r="GM335" s="13"/>
      <c r="GN335" s="13"/>
      <c r="GO335" s="13"/>
      <c r="GP335" s="13"/>
      <c r="GQ335" s="13"/>
      <c r="GR335" s="13"/>
      <c r="GS335" s="13"/>
      <c r="GT335" s="13"/>
      <c r="GU335" s="13"/>
      <c r="GV335" s="13"/>
      <c r="GW335" s="13"/>
      <c r="GX335" s="13"/>
      <c r="GY335" s="13"/>
      <c r="GZ335" s="13"/>
      <c r="HA335" s="13"/>
      <c r="HB335" s="13"/>
      <c r="HC335" s="13"/>
      <c r="HD335" s="13"/>
      <c r="HE335" s="13"/>
      <c r="HF335" s="13"/>
      <c r="HG335" s="13"/>
      <c r="HH335" s="13"/>
      <c r="HI335" s="13"/>
      <c r="HJ335" s="13"/>
      <c r="HK335" s="13"/>
      <c r="HL335" s="13"/>
      <c r="HM335" s="13"/>
      <c r="HN335" s="13"/>
      <c r="HO335" s="13"/>
      <c r="HP335" s="13"/>
      <c r="HQ335" s="13"/>
      <c r="HR335" s="13"/>
      <c r="HS335" s="13"/>
      <c r="HT335" s="13"/>
      <c r="HU335" s="13"/>
      <c r="HV335" s="13"/>
      <c r="HW335" s="13"/>
      <c r="HX335" s="13"/>
      <c r="HY335" s="13"/>
      <c r="HZ335" s="13"/>
      <c r="IA335" s="13"/>
      <c r="IB335" s="13"/>
      <c r="IC335" s="13"/>
      <c r="ID335" s="13"/>
      <c r="IE335" s="13"/>
      <c r="IF335" s="13"/>
      <c r="IG335" s="13"/>
      <c r="IH335" s="13"/>
      <c r="II335" s="13"/>
      <c r="IJ335" s="13"/>
      <c r="IK335" s="13"/>
      <c r="IL335" s="13"/>
      <c r="IM335" s="13"/>
      <c r="IN335" s="13"/>
      <c r="IO335" s="13"/>
      <c r="IP335" s="13"/>
      <c r="IQ335" s="13"/>
      <c r="IR335" s="13"/>
      <c r="IS335" s="13"/>
      <c r="IT335" s="13"/>
      <c r="IU335" s="13"/>
      <c r="IV335" s="13"/>
      <c r="IW335" s="13"/>
      <c r="IX335" s="13"/>
      <c r="IY335" s="13"/>
      <c r="IZ335" s="13"/>
      <c r="JA335" s="13"/>
      <c r="JB335" s="13"/>
      <c r="JC335" s="13"/>
      <c r="JD335" s="13"/>
      <c r="JE335" s="13"/>
      <c r="JF335" s="13"/>
      <c r="JG335" s="13"/>
      <c r="JH335" s="13"/>
      <c r="JI335" s="13"/>
      <c r="JJ335" s="13"/>
      <c r="JK335" s="13"/>
      <c r="JL335" s="13"/>
      <c r="JM335" s="13"/>
    </row>
    <row r="336" spans="1:273" ht="90" x14ac:dyDescent="0.25">
      <c r="A336" s="585" t="s">
        <v>200</v>
      </c>
      <c r="B336" s="584"/>
      <c r="C336" s="584"/>
      <c r="D336" s="584"/>
      <c r="E336" s="584"/>
      <c r="F336" s="584"/>
      <c r="G336" s="584"/>
      <c r="H336" s="458"/>
      <c r="I336" s="241" t="s">
        <v>273</v>
      </c>
      <c r="J336" s="241" t="s">
        <v>274</v>
      </c>
      <c r="K336" s="241" t="s">
        <v>278</v>
      </c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  <c r="EV336" s="13"/>
      <c r="EW336" s="13"/>
      <c r="EX336" s="13"/>
      <c r="EY336" s="13"/>
      <c r="EZ336" s="13"/>
      <c r="FA336" s="13"/>
      <c r="FB336" s="13"/>
      <c r="FC336" s="13"/>
      <c r="FD336" s="13"/>
      <c r="FE336" s="13"/>
      <c r="FF336" s="13"/>
      <c r="FG336" s="13"/>
      <c r="FH336" s="13"/>
      <c r="FI336" s="13"/>
      <c r="FJ336" s="13"/>
      <c r="FK336" s="13"/>
      <c r="FL336" s="13"/>
      <c r="FM336" s="13"/>
      <c r="FN336" s="13"/>
      <c r="FO336" s="13"/>
      <c r="FP336" s="13"/>
      <c r="FQ336" s="13"/>
      <c r="FR336" s="13"/>
      <c r="FS336" s="13"/>
      <c r="FT336" s="13"/>
      <c r="FU336" s="13"/>
      <c r="FV336" s="13"/>
      <c r="FW336" s="13"/>
      <c r="FX336" s="13"/>
      <c r="FY336" s="13"/>
      <c r="FZ336" s="13"/>
      <c r="GA336" s="13"/>
      <c r="GB336" s="13"/>
      <c r="GC336" s="13"/>
      <c r="GD336" s="13"/>
      <c r="GE336" s="13"/>
      <c r="GF336" s="13"/>
      <c r="GG336" s="13"/>
      <c r="GH336" s="13"/>
      <c r="GI336" s="13"/>
      <c r="GJ336" s="13"/>
      <c r="GK336" s="13"/>
      <c r="GL336" s="13"/>
      <c r="GM336" s="13"/>
      <c r="GN336" s="13"/>
      <c r="GO336" s="13"/>
      <c r="GP336" s="13"/>
      <c r="GQ336" s="13"/>
      <c r="GR336" s="13"/>
      <c r="GS336" s="13"/>
      <c r="GT336" s="13"/>
      <c r="GU336" s="13"/>
      <c r="GV336" s="13"/>
      <c r="GW336" s="13"/>
      <c r="GX336" s="13"/>
      <c r="GY336" s="13"/>
      <c r="GZ336" s="13"/>
      <c r="HA336" s="13"/>
      <c r="HB336" s="13"/>
      <c r="HC336" s="13"/>
      <c r="HD336" s="13"/>
      <c r="HE336" s="13"/>
      <c r="HF336" s="13"/>
      <c r="HG336" s="13"/>
      <c r="HH336" s="13"/>
      <c r="HI336" s="13"/>
      <c r="HJ336" s="13"/>
      <c r="HK336" s="13"/>
      <c r="HL336" s="13"/>
      <c r="HM336" s="13"/>
      <c r="HN336" s="13"/>
      <c r="HO336" s="13"/>
      <c r="HP336" s="13"/>
      <c r="HQ336" s="13"/>
      <c r="HR336" s="13"/>
      <c r="HS336" s="13"/>
      <c r="HT336" s="13"/>
      <c r="HU336" s="13"/>
      <c r="HV336" s="13"/>
      <c r="HW336" s="13"/>
      <c r="HX336" s="13"/>
      <c r="HY336" s="13"/>
      <c r="HZ336" s="13"/>
      <c r="IA336" s="13"/>
      <c r="IB336" s="13"/>
      <c r="IC336" s="13"/>
      <c r="ID336" s="13"/>
      <c r="IE336" s="13"/>
      <c r="IF336" s="13"/>
      <c r="IG336" s="13"/>
      <c r="IH336" s="13"/>
      <c r="II336" s="13"/>
      <c r="IJ336" s="13"/>
      <c r="IK336" s="13"/>
      <c r="IL336" s="13"/>
      <c r="IM336" s="13"/>
      <c r="IN336" s="13"/>
      <c r="IO336" s="13"/>
      <c r="IP336" s="13"/>
      <c r="IQ336" s="13"/>
      <c r="IR336" s="13"/>
      <c r="IS336" s="13"/>
      <c r="IT336" s="13"/>
      <c r="IU336" s="13"/>
      <c r="IV336" s="13"/>
      <c r="IW336" s="13"/>
      <c r="IX336" s="13"/>
      <c r="IY336" s="13"/>
      <c r="IZ336" s="13"/>
      <c r="JA336" s="13"/>
      <c r="JB336" s="13"/>
      <c r="JC336" s="13"/>
      <c r="JD336" s="13"/>
      <c r="JE336" s="13"/>
      <c r="JF336" s="13"/>
      <c r="JG336" s="13"/>
      <c r="JH336" s="13"/>
      <c r="JI336" s="13"/>
      <c r="JJ336" s="13"/>
      <c r="JK336" s="13"/>
      <c r="JL336" s="13"/>
      <c r="JM336" s="13"/>
    </row>
    <row r="337" spans="1:273" ht="60" x14ac:dyDescent="0.25">
      <c r="A337" s="241" t="s">
        <v>201</v>
      </c>
      <c r="B337" s="457" t="s">
        <v>157</v>
      </c>
      <c r="C337" s="584"/>
      <c r="D337" s="458"/>
      <c r="E337" s="47" t="s">
        <v>234</v>
      </c>
      <c r="F337" s="47" t="s">
        <v>235</v>
      </c>
      <c r="G337" s="47" t="s">
        <v>338</v>
      </c>
      <c r="H337" s="47" t="s">
        <v>272</v>
      </c>
      <c r="I337" s="47" t="s">
        <v>272</v>
      </c>
      <c r="J337" s="47" t="s">
        <v>272</v>
      </c>
      <c r="K337" s="47" t="s">
        <v>272</v>
      </c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  <c r="EV337" s="13"/>
      <c r="EW337" s="13"/>
      <c r="EX337" s="13"/>
      <c r="EY337" s="13"/>
      <c r="EZ337" s="13"/>
      <c r="FA337" s="13"/>
      <c r="FB337" s="13"/>
      <c r="FC337" s="13"/>
      <c r="FD337" s="13"/>
      <c r="FE337" s="13"/>
      <c r="FF337" s="13"/>
      <c r="FG337" s="13"/>
      <c r="FH337" s="13"/>
      <c r="FI337" s="13"/>
      <c r="FJ337" s="13"/>
      <c r="FK337" s="13"/>
      <c r="FL337" s="13"/>
      <c r="FM337" s="13"/>
      <c r="FN337" s="13"/>
      <c r="FO337" s="13"/>
      <c r="FP337" s="13"/>
      <c r="FQ337" s="13"/>
      <c r="FR337" s="13"/>
      <c r="FS337" s="13"/>
      <c r="FT337" s="13"/>
      <c r="FU337" s="13"/>
      <c r="FV337" s="13"/>
      <c r="FW337" s="13"/>
      <c r="FX337" s="13"/>
      <c r="FY337" s="13"/>
      <c r="FZ337" s="13"/>
      <c r="GA337" s="13"/>
      <c r="GB337" s="13"/>
      <c r="GC337" s="13"/>
      <c r="GD337" s="13"/>
      <c r="GE337" s="13"/>
      <c r="GF337" s="13"/>
      <c r="GG337" s="13"/>
      <c r="GH337" s="13"/>
      <c r="GI337" s="13"/>
      <c r="GJ337" s="13"/>
      <c r="GK337" s="13"/>
      <c r="GL337" s="13"/>
      <c r="GM337" s="13"/>
      <c r="GN337" s="13"/>
      <c r="GO337" s="13"/>
      <c r="GP337" s="13"/>
      <c r="GQ337" s="13"/>
      <c r="GR337" s="13"/>
      <c r="GS337" s="13"/>
      <c r="GT337" s="13"/>
      <c r="GU337" s="13"/>
      <c r="GV337" s="13"/>
      <c r="GW337" s="13"/>
      <c r="GX337" s="13"/>
      <c r="GY337" s="13"/>
      <c r="GZ337" s="13"/>
      <c r="HA337" s="13"/>
      <c r="HB337" s="13"/>
      <c r="HC337" s="13"/>
      <c r="HD337" s="13"/>
      <c r="HE337" s="13"/>
      <c r="HF337" s="13"/>
      <c r="HG337" s="13"/>
      <c r="HH337" s="13"/>
      <c r="HI337" s="13"/>
      <c r="HJ337" s="13"/>
      <c r="HK337" s="13"/>
      <c r="HL337" s="13"/>
      <c r="HM337" s="13"/>
      <c r="HN337" s="13"/>
      <c r="HO337" s="13"/>
      <c r="HP337" s="13"/>
      <c r="HQ337" s="13"/>
      <c r="HR337" s="13"/>
      <c r="HS337" s="13"/>
      <c r="HT337" s="13"/>
      <c r="HU337" s="13"/>
      <c r="HV337" s="13"/>
      <c r="HW337" s="13"/>
      <c r="HX337" s="13"/>
      <c r="HY337" s="13"/>
      <c r="HZ337" s="13"/>
      <c r="IA337" s="13"/>
      <c r="IB337" s="13"/>
      <c r="IC337" s="13"/>
      <c r="ID337" s="13"/>
      <c r="IE337" s="13"/>
      <c r="IF337" s="13"/>
      <c r="IG337" s="13"/>
      <c r="IH337" s="13"/>
      <c r="II337" s="13"/>
      <c r="IJ337" s="13"/>
      <c r="IK337" s="13"/>
      <c r="IL337" s="13"/>
      <c r="IM337" s="13"/>
      <c r="IN337" s="13"/>
      <c r="IO337" s="13"/>
      <c r="IP337" s="13"/>
      <c r="IQ337" s="13"/>
      <c r="IR337" s="13"/>
      <c r="IS337" s="13"/>
      <c r="IT337" s="13"/>
      <c r="IU337" s="13"/>
      <c r="IV337" s="13"/>
      <c r="IW337" s="13"/>
      <c r="IX337" s="13"/>
      <c r="IY337" s="13"/>
      <c r="IZ337" s="13"/>
      <c r="JA337" s="13"/>
      <c r="JB337" s="13"/>
      <c r="JC337" s="13"/>
      <c r="JD337" s="13"/>
      <c r="JE337" s="13"/>
      <c r="JF337" s="13"/>
      <c r="JG337" s="13"/>
      <c r="JH337" s="13"/>
      <c r="JI337" s="13"/>
      <c r="JJ337" s="13"/>
      <c r="JK337" s="13"/>
      <c r="JL337" s="13"/>
      <c r="JM337" s="13"/>
    </row>
    <row r="338" spans="1:273" x14ac:dyDescent="0.25">
      <c r="A338" s="54">
        <v>1</v>
      </c>
      <c r="B338" s="604" t="s">
        <v>1</v>
      </c>
      <c r="C338" s="605"/>
      <c r="D338" s="605"/>
      <c r="E338" s="246" t="s">
        <v>2</v>
      </c>
      <c r="F338" s="246" t="s">
        <v>124</v>
      </c>
      <c r="G338" s="246" t="s">
        <v>3</v>
      </c>
      <c r="H338" s="246" t="s">
        <v>4</v>
      </c>
      <c r="I338" s="133" t="s">
        <v>5</v>
      </c>
      <c r="J338" s="54">
        <v>8</v>
      </c>
      <c r="K338" s="54">
        <v>9</v>
      </c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  <c r="EV338" s="13"/>
      <c r="EW338" s="13"/>
      <c r="EX338" s="13"/>
      <c r="EY338" s="13"/>
      <c r="EZ338" s="13"/>
      <c r="FA338" s="13"/>
      <c r="FB338" s="13"/>
      <c r="FC338" s="13"/>
      <c r="FD338" s="13"/>
      <c r="FE338" s="13"/>
      <c r="FF338" s="13"/>
      <c r="FG338" s="13"/>
      <c r="FH338" s="13"/>
      <c r="FI338" s="13"/>
      <c r="FJ338" s="13"/>
      <c r="FK338" s="13"/>
      <c r="FL338" s="13"/>
      <c r="FM338" s="13"/>
      <c r="FN338" s="13"/>
      <c r="FO338" s="13"/>
      <c r="FP338" s="13"/>
      <c r="FQ338" s="13"/>
      <c r="FR338" s="13"/>
      <c r="FS338" s="13"/>
      <c r="FT338" s="13"/>
      <c r="FU338" s="13"/>
      <c r="FV338" s="13"/>
      <c r="FW338" s="13"/>
      <c r="FX338" s="13"/>
      <c r="FY338" s="13"/>
      <c r="FZ338" s="13"/>
      <c r="GA338" s="13"/>
      <c r="GB338" s="13"/>
      <c r="GC338" s="13"/>
      <c r="GD338" s="13"/>
      <c r="GE338" s="13"/>
      <c r="GF338" s="13"/>
      <c r="GG338" s="13"/>
      <c r="GH338" s="13"/>
      <c r="GI338" s="13"/>
      <c r="GJ338" s="13"/>
      <c r="GK338" s="13"/>
      <c r="GL338" s="13"/>
      <c r="GM338" s="13"/>
      <c r="GN338" s="13"/>
      <c r="GO338" s="13"/>
      <c r="GP338" s="13"/>
      <c r="GQ338" s="13"/>
      <c r="GR338" s="13"/>
      <c r="GS338" s="13"/>
      <c r="GT338" s="13"/>
      <c r="GU338" s="13"/>
      <c r="GV338" s="13"/>
      <c r="GW338" s="13"/>
      <c r="GX338" s="13"/>
      <c r="GY338" s="13"/>
      <c r="GZ338" s="13"/>
      <c r="HA338" s="13"/>
      <c r="HB338" s="13"/>
      <c r="HC338" s="13"/>
      <c r="HD338" s="13"/>
      <c r="HE338" s="13"/>
      <c r="HF338" s="13"/>
      <c r="HG338" s="13"/>
      <c r="HH338" s="13"/>
      <c r="HI338" s="13"/>
      <c r="HJ338" s="13"/>
      <c r="HK338" s="13"/>
      <c r="HL338" s="13"/>
      <c r="HM338" s="13"/>
      <c r="HN338" s="13"/>
      <c r="HO338" s="13"/>
      <c r="HP338" s="13"/>
      <c r="HQ338" s="13"/>
      <c r="HR338" s="13"/>
      <c r="HS338" s="13"/>
      <c r="HT338" s="13"/>
      <c r="HU338" s="13"/>
      <c r="HV338" s="13"/>
      <c r="HW338" s="13"/>
      <c r="HX338" s="13"/>
      <c r="HY338" s="13"/>
      <c r="HZ338" s="13"/>
      <c r="IA338" s="13"/>
      <c r="IB338" s="13"/>
      <c r="IC338" s="13"/>
      <c r="ID338" s="13"/>
      <c r="IE338" s="13"/>
      <c r="IF338" s="13"/>
      <c r="IG338" s="13"/>
      <c r="IH338" s="13"/>
      <c r="II338" s="13"/>
      <c r="IJ338" s="13"/>
      <c r="IK338" s="13"/>
      <c r="IL338" s="13"/>
      <c r="IM338" s="13"/>
      <c r="IN338" s="13"/>
      <c r="IO338" s="13"/>
      <c r="IP338" s="13"/>
      <c r="IQ338" s="13"/>
      <c r="IR338" s="13"/>
      <c r="IS338" s="13"/>
      <c r="IT338" s="13"/>
      <c r="IU338" s="13"/>
      <c r="IV338" s="13"/>
      <c r="IW338" s="13"/>
      <c r="IX338" s="13"/>
      <c r="IY338" s="13"/>
      <c r="IZ338" s="13"/>
      <c r="JA338" s="13"/>
      <c r="JB338" s="13"/>
      <c r="JC338" s="13"/>
      <c r="JD338" s="13"/>
      <c r="JE338" s="13"/>
      <c r="JF338" s="13"/>
      <c r="JG338" s="13"/>
      <c r="JH338" s="13"/>
      <c r="JI338" s="13"/>
      <c r="JJ338" s="13"/>
      <c r="JK338" s="13"/>
      <c r="JL338" s="13"/>
      <c r="JM338" s="13"/>
    </row>
    <row r="339" spans="1:273" ht="15.75" x14ac:dyDescent="0.25">
      <c r="A339" s="250" t="s">
        <v>347</v>
      </c>
      <c r="B339" s="692"/>
      <c r="C339" s="732"/>
      <c r="D339" s="732"/>
      <c r="E339" s="127"/>
      <c r="F339" s="127"/>
      <c r="G339" s="127"/>
      <c r="H339" s="110"/>
      <c r="I339" s="110"/>
      <c r="J339" s="110"/>
      <c r="K339" s="110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  <c r="EV339" s="13"/>
      <c r="EW339" s="13"/>
      <c r="EX339" s="13"/>
      <c r="EY339" s="13"/>
      <c r="EZ339" s="13"/>
      <c r="FA339" s="13"/>
      <c r="FB339" s="13"/>
      <c r="FC339" s="13"/>
      <c r="FD339" s="13"/>
      <c r="FE339" s="13"/>
      <c r="FF339" s="13"/>
      <c r="FG339" s="13"/>
      <c r="FH339" s="13"/>
      <c r="FI339" s="13"/>
      <c r="FJ339" s="13"/>
      <c r="FK339" s="13"/>
      <c r="FL339" s="13"/>
      <c r="FM339" s="13"/>
      <c r="FN339" s="13"/>
      <c r="FO339" s="13"/>
      <c r="FP339" s="13"/>
      <c r="FQ339" s="13"/>
      <c r="FR339" s="13"/>
      <c r="FS339" s="13"/>
      <c r="FT339" s="13"/>
      <c r="FU339" s="13"/>
      <c r="FV339" s="13"/>
      <c r="FW339" s="13"/>
      <c r="FX339" s="13"/>
      <c r="FY339" s="13"/>
      <c r="FZ339" s="13"/>
      <c r="GA339" s="13"/>
      <c r="GB339" s="13"/>
      <c r="GC339" s="13"/>
      <c r="GD339" s="13"/>
      <c r="GE339" s="13"/>
      <c r="GF339" s="13"/>
      <c r="GG339" s="13"/>
      <c r="GH339" s="13"/>
      <c r="GI339" s="13"/>
      <c r="GJ339" s="13"/>
      <c r="GK339" s="13"/>
      <c r="GL339" s="13"/>
      <c r="GM339" s="13"/>
      <c r="GN339" s="13"/>
      <c r="GO339" s="13"/>
      <c r="GP339" s="13"/>
      <c r="GQ339" s="13"/>
      <c r="GR339" s="13"/>
      <c r="GS339" s="13"/>
      <c r="GT339" s="13"/>
      <c r="GU339" s="13"/>
      <c r="GV339" s="13"/>
      <c r="GW339" s="13"/>
      <c r="GX339" s="13"/>
      <c r="GY339" s="13"/>
      <c r="GZ339" s="13"/>
      <c r="HA339" s="13"/>
      <c r="HB339" s="13"/>
      <c r="HC339" s="13"/>
      <c r="HD339" s="13"/>
      <c r="HE339" s="13"/>
      <c r="HF339" s="13"/>
      <c r="HG339" s="13"/>
      <c r="HH339" s="13"/>
      <c r="HI339" s="13"/>
      <c r="HJ339" s="13"/>
      <c r="HK339" s="13"/>
      <c r="HL339" s="13"/>
      <c r="HM339" s="13"/>
      <c r="HN339" s="13"/>
      <c r="HO339" s="13"/>
      <c r="HP339" s="13"/>
      <c r="HQ339" s="13"/>
      <c r="HR339" s="13"/>
      <c r="HS339" s="13"/>
      <c r="HT339" s="13"/>
      <c r="HU339" s="13"/>
      <c r="HV339" s="13"/>
      <c r="HW339" s="13"/>
      <c r="HX339" s="13"/>
      <c r="HY339" s="13"/>
      <c r="HZ339" s="13"/>
      <c r="IA339" s="13"/>
      <c r="IB339" s="13"/>
      <c r="IC339" s="13"/>
      <c r="ID339" s="13"/>
      <c r="IE339" s="13"/>
      <c r="IF339" s="13"/>
      <c r="IG339" s="13"/>
      <c r="IH339" s="13"/>
      <c r="II339" s="13"/>
      <c r="IJ339" s="13"/>
      <c r="IK339" s="13"/>
      <c r="IL339" s="13"/>
      <c r="IM339" s="13"/>
      <c r="IN339" s="13"/>
      <c r="IO339" s="13"/>
      <c r="IP339" s="13"/>
      <c r="IQ339" s="13"/>
      <c r="IR339" s="13"/>
      <c r="IS339" s="13"/>
      <c r="IT339" s="13"/>
      <c r="IU339" s="13"/>
      <c r="IV339" s="13"/>
      <c r="IW339" s="13"/>
      <c r="IX339" s="13"/>
      <c r="IY339" s="13"/>
      <c r="IZ339" s="13"/>
      <c r="JA339" s="13"/>
      <c r="JB339" s="13"/>
      <c r="JC339" s="13"/>
      <c r="JD339" s="13"/>
      <c r="JE339" s="13"/>
      <c r="JF339" s="13"/>
      <c r="JG339" s="13"/>
      <c r="JH339" s="13"/>
      <c r="JI339" s="13"/>
      <c r="JJ339" s="13"/>
      <c r="JK339" s="13"/>
      <c r="JL339" s="13"/>
      <c r="JM339" s="13"/>
    </row>
    <row r="340" spans="1:273" ht="15.75" x14ac:dyDescent="0.25">
      <c r="A340" s="250" t="s">
        <v>348</v>
      </c>
      <c r="B340" s="733"/>
      <c r="C340" s="734"/>
      <c r="D340" s="734"/>
      <c r="E340" s="127"/>
      <c r="F340" s="127"/>
      <c r="G340" s="127"/>
      <c r="H340" s="110"/>
      <c r="I340" s="110"/>
      <c r="J340" s="110"/>
      <c r="K340" s="110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  <c r="EV340" s="13"/>
      <c r="EW340" s="13"/>
      <c r="EX340" s="13"/>
      <c r="EY340" s="13"/>
      <c r="EZ340" s="13"/>
      <c r="FA340" s="13"/>
      <c r="FB340" s="13"/>
      <c r="FC340" s="13"/>
      <c r="FD340" s="13"/>
      <c r="FE340" s="13"/>
      <c r="FF340" s="13"/>
      <c r="FG340" s="13"/>
      <c r="FH340" s="13"/>
      <c r="FI340" s="13"/>
      <c r="FJ340" s="13"/>
      <c r="FK340" s="13"/>
      <c r="FL340" s="13"/>
      <c r="FM340" s="13"/>
      <c r="FN340" s="13"/>
      <c r="FO340" s="13"/>
      <c r="FP340" s="13"/>
      <c r="FQ340" s="13"/>
      <c r="FR340" s="13"/>
      <c r="FS340" s="13"/>
      <c r="FT340" s="13"/>
      <c r="FU340" s="13"/>
      <c r="FV340" s="13"/>
      <c r="FW340" s="13"/>
      <c r="FX340" s="13"/>
      <c r="FY340" s="13"/>
      <c r="FZ340" s="13"/>
      <c r="GA340" s="13"/>
      <c r="GB340" s="13"/>
      <c r="GC340" s="13"/>
      <c r="GD340" s="13"/>
      <c r="GE340" s="13"/>
      <c r="GF340" s="13"/>
      <c r="GG340" s="13"/>
      <c r="GH340" s="13"/>
      <c r="GI340" s="13"/>
      <c r="GJ340" s="13"/>
      <c r="GK340" s="13"/>
      <c r="GL340" s="13"/>
      <c r="GM340" s="13"/>
      <c r="GN340" s="13"/>
      <c r="GO340" s="13"/>
      <c r="GP340" s="13"/>
      <c r="GQ340" s="13"/>
      <c r="GR340" s="13"/>
      <c r="GS340" s="13"/>
      <c r="GT340" s="13"/>
      <c r="GU340" s="13"/>
      <c r="GV340" s="13"/>
      <c r="GW340" s="13"/>
      <c r="GX340" s="13"/>
      <c r="GY340" s="13"/>
      <c r="GZ340" s="13"/>
      <c r="HA340" s="13"/>
      <c r="HB340" s="13"/>
      <c r="HC340" s="13"/>
      <c r="HD340" s="13"/>
      <c r="HE340" s="13"/>
      <c r="HF340" s="13"/>
      <c r="HG340" s="13"/>
      <c r="HH340" s="13"/>
      <c r="HI340" s="13"/>
      <c r="HJ340" s="13"/>
      <c r="HK340" s="13"/>
      <c r="HL340" s="13"/>
      <c r="HM340" s="13"/>
      <c r="HN340" s="13"/>
      <c r="HO340" s="13"/>
      <c r="HP340" s="13"/>
      <c r="HQ340" s="13"/>
      <c r="HR340" s="13"/>
      <c r="HS340" s="13"/>
      <c r="HT340" s="13"/>
      <c r="HU340" s="13"/>
      <c r="HV340" s="13"/>
      <c r="HW340" s="13"/>
      <c r="HX340" s="13"/>
      <c r="HY340" s="13"/>
      <c r="HZ340" s="13"/>
      <c r="IA340" s="13"/>
      <c r="IB340" s="13"/>
      <c r="IC340" s="13"/>
      <c r="ID340" s="13"/>
      <c r="IE340" s="13"/>
      <c r="IF340" s="13"/>
      <c r="IG340" s="13"/>
      <c r="IH340" s="13"/>
      <c r="II340" s="13"/>
      <c r="IJ340" s="13"/>
      <c r="IK340" s="13"/>
      <c r="IL340" s="13"/>
      <c r="IM340" s="13"/>
      <c r="IN340" s="13"/>
      <c r="IO340" s="13"/>
      <c r="IP340" s="13"/>
      <c r="IQ340" s="13"/>
      <c r="IR340" s="13"/>
      <c r="IS340" s="13"/>
      <c r="IT340" s="13"/>
      <c r="IU340" s="13"/>
      <c r="IV340" s="13"/>
      <c r="IW340" s="13"/>
      <c r="IX340" s="13"/>
      <c r="IY340" s="13"/>
      <c r="IZ340" s="13"/>
      <c r="JA340" s="13"/>
      <c r="JB340" s="13"/>
      <c r="JC340" s="13"/>
      <c r="JD340" s="13"/>
      <c r="JE340" s="13"/>
      <c r="JF340" s="13"/>
      <c r="JG340" s="13"/>
      <c r="JH340" s="13"/>
      <c r="JI340" s="13"/>
      <c r="JJ340" s="13"/>
      <c r="JK340" s="13"/>
      <c r="JL340" s="13"/>
      <c r="JM340" s="13"/>
    </row>
    <row r="341" spans="1:273" ht="15.75" x14ac:dyDescent="0.25">
      <c r="A341" s="37"/>
      <c r="B341" s="663" t="s">
        <v>196</v>
      </c>
      <c r="C341" s="677"/>
      <c r="D341" s="677"/>
      <c r="E341" s="165" t="s">
        <v>9</v>
      </c>
      <c r="F341" s="165" t="s">
        <v>9</v>
      </c>
      <c r="G341" s="165" t="s">
        <v>9</v>
      </c>
      <c r="H341" s="40">
        <f>SUM(H339:H340)</f>
        <v>0</v>
      </c>
      <c r="I341" s="257">
        <f>SUM(I339:I340)</f>
        <v>0</v>
      </c>
      <c r="J341" s="257">
        <f>SUM(J339:J340)</f>
        <v>0</v>
      </c>
      <c r="K341" s="257">
        <v>0</v>
      </c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  <c r="EV341" s="13"/>
      <c r="EW341" s="13"/>
      <c r="EX341" s="13"/>
      <c r="EY341" s="13"/>
      <c r="EZ341" s="13"/>
      <c r="FA341" s="13"/>
      <c r="FB341" s="13"/>
      <c r="FC341" s="13"/>
      <c r="FD341" s="13"/>
      <c r="FE341" s="13"/>
      <c r="FF341" s="13"/>
      <c r="FG341" s="13"/>
      <c r="FH341" s="13"/>
      <c r="FI341" s="13"/>
      <c r="FJ341" s="13"/>
      <c r="FK341" s="13"/>
      <c r="FL341" s="13"/>
      <c r="FM341" s="13"/>
      <c r="FN341" s="13"/>
      <c r="FO341" s="13"/>
      <c r="FP341" s="13"/>
      <c r="FQ341" s="13"/>
      <c r="FR341" s="13"/>
      <c r="FS341" s="13"/>
      <c r="FT341" s="13"/>
      <c r="FU341" s="13"/>
      <c r="FV341" s="13"/>
      <c r="FW341" s="13"/>
      <c r="FX341" s="13"/>
      <c r="FY341" s="13"/>
      <c r="FZ341" s="13"/>
      <c r="GA341" s="13"/>
      <c r="GB341" s="13"/>
      <c r="GC341" s="13"/>
      <c r="GD341" s="13"/>
      <c r="GE341" s="13"/>
      <c r="GF341" s="13"/>
      <c r="GG341" s="13"/>
      <c r="GH341" s="13"/>
      <c r="GI341" s="13"/>
      <c r="GJ341" s="13"/>
      <c r="GK341" s="13"/>
      <c r="GL341" s="13"/>
      <c r="GM341" s="13"/>
      <c r="GN341" s="13"/>
      <c r="GO341" s="13"/>
      <c r="GP341" s="13"/>
      <c r="GQ341" s="13"/>
      <c r="GR341" s="13"/>
      <c r="GS341" s="13"/>
      <c r="GT341" s="13"/>
      <c r="GU341" s="13"/>
      <c r="GV341" s="13"/>
      <c r="GW341" s="13"/>
      <c r="GX341" s="13"/>
      <c r="GY341" s="13"/>
      <c r="GZ341" s="13"/>
      <c r="HA341" s="13"/>
      <c r="HB341" s="13"/>
      <c r="HC341" s="13"/>
      <c r="HD341" s="13"/>
      <c r="HE341" s="13"/>
      <c r="HF341" s="13"/>
      <c r="HG341" s="13"/>
      <c r="HH341" s="13"/>
      <c r="HI341" s="13"/>
      <c r="HJ341" s="13"/>
      <c r="HK341" s="13"/>
      <c r="HL341" s="13"/>
      <c r="HM341" s="13"/>
      <c r="HN341" s="13"/>
      <c r="HO341" s="13"/>
      <c r="HP341" s="13"/>
      <c r="HQ341" s="13"/>
      <c r="HR341" s="13"/>
      <c r="HS341" s="13"/>
      <c r="HT341" s="13"/>
      <c r="HU341" s="13"/>
      <c r="HV341" s="13"/>
      <c r="HW341" s="13"/>
      <c r="HX341" s="13"/>
      <c r="HY341" s="13"/>
      <c r="HZ341" s="13"/>
      <c r="IA341" s="13"/>
      <c r="IB341" s="13"/>
      <c r="IC341" s="13"/>
      <c r="ID341" s="13"/>
      <c r="IE341" s="13"/>
      <c r="IF341" s="13"/>
      <c r="IG341" s="13"/>
      <c r="IH341" s="13"/>
      <c r="II341" s="13"/>
      <c r="IJ341" s="13"/>
      <c r="IK341" s="13"/>
      <c r="IL341" s="13"/>
      <c r="IM341" s="13"/>
      <c r="IN341" s="13"/>
      <c r="IO341" s="13"/>
      <c r="IP341" s="13"/>
      <c r="IQ341" s="13"/>
      <c r="IR341" s="13"/>
      <c r="IS341" s="13"/>
      <c r="IT341" s="13"/>
      <c r="IU341" s="13"/>
      <c r="IV341" s="13"/>
      <c r="IW341" s="13"/>
      <c r="IX341" s="13"/>
      <c r="IY341" s="13"/>
      <c r="IZ341" s="13"/>
      <c r="JA341" s="13"/>
      <c r="JB341" s="13"/>
      <c r="JC341" s="13"/>
      <c r="JD341" s="13"/>
      <c r="JE341" s="13"/>
      <c r="JF341" s="13"/>
      <c r="JG341" s="13"/>
      <c r="JH341" s="13"/>
      <c r="JI341" s="13"/>
      <c r="JJ341" s="13"/>
      <c r="JK341" s="13"/>
      <c r="JL341" s="13"/>
      <c r="JM341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/>
  </sheetViews>
  <sheetFormatPr defaultRowHeight="15" x14ac:dyDescent="0.25"/>
  <sheetData>
    <row r="1" spans="1:15" x14ac:dyDescent="0.25"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63" x14ac:dyDescent="0.25">
      <c r="A2" s="401" t="s">
        <v>343</v>
      </c>
      <c r="B2" s="401"/>
      <c r="C2" s="401"/>
      <c r="D2" s="442"/>
      <c r="E2" s="557" t="s">
        <v>376</v>
      </c>
      <c r="F2" s="558"/>
      <c r="G2" s="558"/>
      <c r="H2" s="558"/>
      <c r="I2" s="558"/>
      <c r="J2" s="558"/>
      <c r="K2" s="558"/>
      <c r="L2" s="558"/>
      <c r="M2" s="558"/>
      <c r="N2" s="558"/>
      <c r="O2" s="558"/>
    </row>
    <row r="3" spans="1:15" x14ac:dyDescent="0.25"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26" x14ac:dyDescent="0.25">
      <c r="A4" s="565" t="s">
        <v>342</v>
      </c>
      <c r="B4" s="542"/>
      <c r="C4" s="542"/>
      <c r="D4" s="542"/>
      <c r="E4" s="542"/>
      <c r="F4" s="542"/>
      <c r="G4" s="542"/>
      <c r="H4" s="542"/>
      <c r="I4" s="542"/>
      <c r="J4" s="542"/>
      <c r="K4" s="564"/>
      <c r="L4" s="564"/>
      <c r="M4" s="564"/>
      <c r="N4" s="564"/>
      <c r="O4" s="564"/>
    </row>
    <row r="5" spans="1:15" ht="15.75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41.75" x14ac:dyDescent="0.25">
      <c r="A6" s="512" t="s">
        <v>341</v>
      </c>
      <c r="B6" s="564"/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</row>
    <row r="8" spans="1:15" ht="15.75" x14ac:dyDescent="0.25">
      <c r="B8" s="30" t="s">
        <v>198</v>
      </c>
      <c r="C8" s="566" t="s">
        <v>60</v>
      </c>
      <c r="D8" s="567"/>
      <c r="E8" s="567"/>
      <c r="F8" s="567"/>
      <c r="G8" s="567"/>
      <c r="H8" s="567"/>
      <c r="I8" s="567"/>
      <c r="J8" s="567"/>
      <c r="K8" s="564"/>
      <c r="L8" s="564"/>
      <c r="M8" s="564"/>
      <c r="N8" s="564"/>
      <c r="O8" s="564"/>
    </row>
    <row r="10" spans="1:15" ht="60" x14ac:dyDescent="0.25">
      <c r="A10" s="537" t="s">
        <v>200</v>
      </c>
      <c r="B10" s="553"/>
      <c r="C10" s="553"/>
      <c r="D10" s="553"/>
      <c r="E10" s="553"/>
      <c r="F10" s="553"/>
      <c r="G10" s="553"/>
      <c r="H10" s="553"/>
      <c r="I10" s="553"/>
      <c r="J10" s="553"/>
      <c r="K10" s="553"/>
      <c r="L10" s="553"/>
      <c r="M10" s="553"/>
      <c r="N10" s="241" t="s">
        <v>273</v>
      </c>
      <c r="O10" s="241" t="s">
        <v>274</v>
      </c>
    </row>
    <row r="11" spans="1:15" ht="120" x14ac:dyDescent="0.25">
      <c r="A11" s="537" t="s">
        <v>201</v>
      </c>
      <c r="B11" s="559" t="s">
        <v>322</v>
      </c>
      <c r="C11" s="454"/>
      <c r="D11" s="537" t="s">
        <v>323</v>
      </c>
      <c r="E11" s="537" t="s">
        <v>328</v>
      </c>
      <c r="F11" s="537"/>
      <c r="G11" s="537"/>
      <c r="H11" s="537"/>
      <c r="I11" s="537"/>
      <c r="J11" s="537" t="s">
        <v>329</v>
      </c>
      <c r="K11" s="537" t="s">
        <v>330</v>
      </c>
      <c r="L11" s="537" t="s">
        <v>331</v>
      </c>
      <c r="M11" s="537" t="s">
        <v>345</v>
      </c>
      <c r="N11" s="537" t="s">
        <v>332</v>
      </c>
      <c r="O11" s="537" t="s">
        <v>332</v>
      </c>
    </row>
    <row r="12" spans="1:15" ht="30" x14ac:dyDescent="0.25">
      <c r="A12" s="537"/>
      <c r="B12" s="560"/>
      <c r="C12" s="561"/>
      <c r="D12" s="537"/>
      <c r="E12" s="537" t="s">
        <v>324</v>
      </c>
      <c r="F12" s="537" t="s">
        <v>32</v>
      </c>
      <c r="G12" s="537"/>
      <c r="H12" s="537"/>
      <c r="I12" s="537"/>
      <c r="J12" s="537"/>
      <c r="K12" s="537"/>
      <c r="L12" s="537"/>
      <c r="M12" s="537"/>
      <c r="N12" s="537"/>
      <c r="O12" s="537"/>
    </row>
    <row r="13" spans="1:15" ht="120" x14ac:dyDescent="0.25">
      <c r="A13" s="537"/>
      <c r="B13" s="455"/>
      <c r="C13" s="456"/>
      <c r="D13" s="537"/>
      <c r="E13" s="537"/>
      <c r="F13" s="241" t="s">
        <v>325</v>
      </c>
      <c r="G13" s="585" t="s">
        <v>326</v>
      </c>
      <c r="H13" s="458"/>
      <c r="I13" s="241" t="s">
        <v>327</v>
      </c>
      <c r="J13" s="537"/>
      <c r="K13" s="537"/>
      <c r="L13" s="537"/>
      <c r="M13" s="537"/>
      <c r="N13" s="537"/>
      <c r="O13" s="537"/>
    </row>
    <row r="14" spans="1:15" x14ac:dyDescent="0.25">
      <c r="A14" s="54">
        <v>1</v>
      </c>
      <c r="B14" s="570" t="s">
        <v>1</v>
      </c>
      <c r="C14" s="571"/>
      <c r="D14" s="11" t="s">
        <v>2</v>
      </c>
      <c r="E14" s="11" t="s">
        <v>124</v>
      </c>
      <c r="F14" s="11" t="s">
        <v>3</v>
      </c>
      <c r="G14" s="744" t="s">
        <v>4</v>
      </c>
      <c r="H14" s="745"/>
      <c r="I14" s="11" t="s">
        <v>5</v>
      </c>
      <c r="J14" s="11" t="s">
        <v>6</v>
      </c>
      <c r="K14" s="11" t="s">
        <v>264</v>
      </c>
      <c r="L14" s="57">
        <v>10</v>
      </c>
      <c r="M14" s="57">
        <v>11</v>
      </c>
      <c r="N14" s="57">
        <v>12</v>
      </c>
      <c r="O14" s="57">
        <v>13</v>
      </c>
    </row>
    <row r="15" spans="1:15" ht="38.25" x14ac:dyDescent="0.25">
      <c r="A15" s="250" t="s">
        <v>347</v>
      </c>
      <c r="B15" s="568" t="s">
        <v>191</v>
      </c>
      <c r="C15" s="569"/>
      <c r="D15" s="108"/>
      <c r="E15" s="108"/>
      <c r="F15" s="108"/>
      <c r="G15" s="742"/>
      <c r="H15" s="743"/>
      <c r="I15" s="109"/>
      <c r="J15" s="109"/>
      <c r="K15" s="109"/>
      <c r="L15" s="109"/>
      <c r="M15" s="109"/>
      <c r="N15" s="109"/>
      <c r="O15" s="109"/>
    </row>
    <row r="16" spans="1:15" ht="38.25" x14ac:dyDescent="0.25">
      <c r="A16" s="250" t="s">
        <v>348</v>
      </c>
      <c r="B16" s="568" t="s">
        <v>192</v>
      </c>
      <c r="C16" s="569"/>
      <c r="D16" s="278">
        <v>21</v>
      </c>
      <c r="E16" s="108">
        <f>F16*D16</f>
        <v>105000</v>
      </c>
      <c r="F16" s="108">
        <v>5000</v>
      </c>
      <c r="G16" s="742"/>
      <c r="H16" s="743"/>
      <c r="I16" s="109"/>
      <c r="J16" s="109"/>
      <c r="K16" s="109"/>
      <c r="L16" s="109">
        <v>12</v>
      </c>
      <c r="M16" s="109">
        <v>420000</v>
      </c>
      <c r="N16" s="109">
        <v>420000</v>
      </c>
      <c r="O16" s="109">
        <v>420000</v>
      </c>
    </row>
    <row r="17" spans="1:15" ht="51" x14ac:dyDescent="0.25">
      <c r="A17" s="250" t="s">
        <v>349</v>
      </c>
      <c r="B17" s="568" t="s">
        <v>193</v>
      </c>
      <c r="C17" s="569"/>
      <c r="D17" s="108"/>
      <c r="E17" s="108"/>
      <c r="F17" s="108"/>
      <c r="G17" s="742"/>
      <c r="H17" s="743"/>
      <c r="I17" s="109"/>
      <c r="J17" s="109"/>
      <c r="K17" s="109"/>
      <c r="L17" s="109"/>
      <c r="M17" s="109"/>
      <c r="N17" s="109"/>
      <c r="O17" s="109"/>
    </row>
    <row r="18" spans="1:15" ht="15.75" x14ac:dyDescent="0.25">
      <c r="A18" s="250" t="s">
        <v>350</v>
      </c>
      <c r="B18" s="568" t="s">
        <v>194</v>
      </c>
      <c r="C18" s="569"/>
      <c r="D18" s="108"/>
      <c r="E18" s="108"/>
      <c r="F18" s="108"/>
      <c r="G18" s="742"/>
      <c r="H18" s="743"/>
      <c r="I18" s="109"/>
      <c r="J18" s="109"/>
      <c r="K18" s="109"/>
      <c r="L18" s="109"/>
      <c r="M18" s="109"/>
      <c r="N18" s="109"/>
      <c r="O18" s="109"/>
    </row>
    <row r="19" spans="1:15" ht="38.25" x14ac:dyDescent="0.25">
      <c r="A19" s="250" t="s">
        <v>351</v>
      </c>
      <c r="B19" s="568" t="s">
        <v>195</v>
      </c>
      <c r="C19" s="569"/>
      <c r="D19" s="109"/>
      <c r="E19" s="109"/>
      <c r="F19" s="109"/>
      <c r="G19" s="742"/>
      <c r="H19" s="743"/>
      <c r="I19" s="109"/>
      <c r="J19" s="109"/>
      <c r="K19" s="109"/>
      <c r="L19" s="109"/>
      <c r="M19" s="109"/>
      <c r="N19" s="109"/>
      <c r="O19" s="109"/>
    </row>
    <row r="20" spans="1:15" ht="15.75" x14ac:dyDescent="0.25">
      <c r="A20" s="37"/>
      <c r="B20" s="562" t="s">
        <v>196</v>
      </c>
      <c r="C20" s="563"/>
      <c r="D20" s="259" t="s">
        <v>9</v>
      </c>
      <c r="E20" s="260" t="s">
        <v>9</v>
      </c>
      <c r="F20" s="260" t="s">
        <v>9</v>
      </c>
      <c r="G20" s="746" t="s">
        <v>9</v>
      </c>
      <c r="H20" s="747"/>
      <c r="I20" s="260" t="s">
        <v>9</v>
      </c>
      <c r="J20" s="260" t="s">
        <v>9</v>
      </c>
      <c r="K20" s="262" t="s">
        <v>9</v>
      </c>
      <c r="L20" s="262" t="s">
        <v>9</v>
      </c>
      <c r="M20" s="53">
        <f>SUM(M15:M19)</f>
        <v>420000</v>
      </c>
      <c r="N20" s="109">
        <f>N16</f>
        <v>420000</v>
      </c>
      <c r="O20" s="109">
        <f>O16</f>
        <v>420000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M309"/>
  <sheetViews>
    <sheetView workbookViewId="0"/>
  </sheetViews>
  <sheetFormatPr defaultRowHeight="15" x14ac:dyDescent="0.25"/>
  <sheetData>
    <row r="1" spans="1:10" ht="220.5" x14ac:dyDescent="0.25">
      <c r="A1" s="512" t="s">
        <v>197</v>
      </c>
      <c r="B1" s="564"/>
      <c r="C1" s="564"/>
      <c r="D1" s="564"/>
      <c r="E1" s="564"/>
      <c r="F1" s="564"/>
      <c r="G1" s="564"/>
      <c r="H1" s="564"/>
      <c r="I1" s="564"/>
      <c r="J1" s="564"/>
    </row>
    <row r="3" spans="1:10" ht="15.75" x14ac:dyDescent="0.25">
      <c r="B3" s="30" t="s">
        <v>198</v>
      </c>
      <c r="C3" s="627" t="s">
        <v>199</v>
      </c>
      <c r="D3" s="644"/>
      <c r="E3" s="644"/>
      <c r="F3" s="644"/>
      <c r="G3" s="644"/>
      <c r="H3" s="644"/>
      <c r="I3" s="644"/>
      <c r="J3" s="644"/>
    </row>
    <row r="5" spans="1:10" ht="60" x14ac:dyDescent="0.25">
      <c r="A5" s="585" t="s">
        <v>200</v>
      </c>
      <c r="B5" s="584"/>
      <c r="C5" s="584"/>
      <c r="D5" s="584"/>
      <c r="E5" s="584"/>
      <c r="F5" s="584"/>
      <c r="G5" s="584"/>
      <c r="H5" s="458"/>
      <c r="I5" s="241" t="s">
        <v>273</v>
      </c>
      <c r="J5" s="241" t="s">
        <v>274</v>
      </c>
    </row>
    <row r="6" spans="1:10" ht="120" x14ac:dyDescent="0.25">
      <c r="A6" s="241" t="s">
        <v>201</v>
      </c>
      <c r="B6" s="457" t="s">
        <v>202</v>
      </c>
      <c r="C6" s="584"/>
      <c r="D6" s="458"/>
      <c r="E6" s="47" t="s">
        <v>203</v>
      </c>
      <c r="F6" s="47" t="s">
        <v>204</v>
      </c>
      <c r="G6" s="47" t="s">
        <v>205</v>
      </c>
      <c r="H6" s="47" t="s">
        <v>206</v>
      </c>
      <c r="I6" s="47" t="s">
        <v>206</v>
      </c>
      <c r="J6" s="47" t="s">
        <v>206</v>
      </c>
    </row>
    <row r="7" spans="1:10" x14ac:dyDescent="0.25">
      <c r="A7" s="54">
        <v>1</v>
      </c>
      <c r="B7" s="570" t="s">
        <v>1</v>
      </c>
      <c r="C7" s="572"/>
      <c r="D7" s="571"/>
      <c r="E7" s="246" t="s">
        <v>2</v>
      </c>
      <c r="F7" s="246" t="s">
        <v>124</v>
      </c>
      <c r="G7" s="246" t="s">
        <v>3</v>
      </c>
      <c r="H7" s="246" t="s">
        <v>4</v>
      </c>
      <c r="I7" s="246" t="s">
        <v>5</v>
      </c>
      <c r="J7" s="133" t="s">
        <v>6</v>
      </c>
    </row>
    <row r="8" spans="1:10" ht="15.75" x14ac:dyDescent="0.25">
      <c r="A8" s="250" t="s">
        <v>347</v>
      </c>
      <c r="B8" s="711"/>
      <c r="C8" s="712"/>
      <c r="D8" s="713"/>
      <c r="E8" s="134"/>
      <c r="F8" s="134"/>
      <c r="G8" s="135"/>
      <c r="H8" s="110"/>
      <c r="I8" s="110"/>
      <c r="J8" s="110"/>
    </row>
    <row r="9" spans="1:10" ht="15.75" x14ac:dyDescent="0.25">
      <c r="A9" s="250" t="s">
        <v>348</v>
      </c>
      <c r="B9" s="711"/>
      <c r="C9" s="712"/>
      <c r="D9" s="713"/>
      <c r="E9" s="134"/>
      <c r="F9" s="134"/>
      <c r="G9" s="135"/>
      <c r="H9" s="110"/>
      <c r="I9" s="110"/>
      <c r="J9" s="110"/>
    </row>
    <row r="10" spans="1:10" ht="15.75" x14ac:dyDescent="0.25">
      <c r="A10" s="37"/>
      <c r="B10" s="714" t="s">
        <v>196</v>
      </c>
      <c r="C10" s="715"/>
      <c r="D10" s="716"/>
      <c r="E10" s="136" t="s">
        <v>9</v>
      </c>
      <c r="F10" s="136" t="s">
        <v>9</v>
      </c>
      <c r="G10" s="136" t="s">
        <v>9</v>
      </c>
      <c r="H10" s="137">
        <f>SUM(H8:H9)</f>
        <v>0</v>
      </c>
      <c r="I10" s="233">
        <f>SUM(I8:I9)</f>
        <v>0</v>
      </c>
      <c r="J10" s="233">
        <f>SUM(J8:J9)</f>
        <v>0</v>
      </c>
    </row>
    <row r="12" spans="1:10" ht="189" x14ac:dyDescent="0.25">
      <c r="A12" s="512" t="s">
        <v>207</v>
      </c>
      <c r="B12" s="564"/>
      <c r="C12" s="564"/>
      <c r="D12" s="564"/>
      <c r="E12" s="564"/>
      <c r="F12" s="564"/>
      <c r="G12" s="564"/>
      <c r="H12" s="564"/>
      <c r="I12" s="564"/>
      <c r="J12" s="564"/>
    </row>
    <row r="13" spans="1:10" ht="15.75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45"/>
    </row>
    <row r="14" spans="1:10" ht="15.75" x14ac:dyDescent="0.25">
      <c r="A14" s="45"/>
      <c r="B14" s="30" t="s">
        <v>198</v>
      </c>
      <c r="C14" s="582" t="s">
        <v>208</v>
      </c>
      <c r="D14" s="644"/>
      <c r="E14" s="644"/>
      <c r="F14" s="644"/>
      <c r="G14" s="644"/>
      <c r="H14" s="644"/>
      <c r="I14" s="644"/>
      <c r="J14" s="644"/>
    </row>
    <row r="16" spans="1:10" ht="60" x14ac:dyDescent="0.25">
      <c r="A16" s="585" t="s">
        <v>200</v>
      </c>
      <c r="B16" s="584"/>
      <c r="C16" s="584"/>
      <c r="D16" s="584"/>
      <c r="E16" s="584"/>
      <c r="F16" s="584"/>
      <c r="G16" s="584"/>
      <c r="H16" s="458"/>
      <c r="I16" s="241" t="s">
        <v>273</v>
      </c>
      <c r="J16" s="241" t="s">
        <v>274</v>
      </c>
    </row>
    <row r="17" spans="1:10" ht="105" x14ac:dyDescent="0.25">
      <c r="A17" s="241" t="s">
        <v>201</v>
      </c>
      <c r="B17" s="457" t="s">
        <v>202</v>
      </c>
      <c r="C17" s="584"/>
      <c r="D17" s="458"/>
      <c r="E17" s="47" t="s">
        <v>209</v>
      </c>
      <c r="F17" s="47" t="s">
        <v>210</v>
      </c>
      <c r="G17" s="47" t="s">
        <v>211</v>
      </c>
      <c r="H17" s="47" t="s">
        <v>206</v>
      </c>
      <c r="I17" s="47" t="s">
        <v>206</v>
      </c>
      <c r="J17" s="47" t="s">
        <v>206</v>
      </c>
    </row>
    <row r="18" spans="1:10" x14ac:dyDescent="0.25">
      <c r="A18" s="54">
        <v>1</v>
      </c>
      <c r="B18" s="570" t="s">
        <v>1</v>
      </c>
      <c r="C18" s="572"/>
      <c r="D18" s="571"/>
      <c r="E18" s="246" t="s">
        <v>2</v>
      </c>
      <c r="F18" s="246" t="s">
        <v>124</v>
      </c>
      <c r="G18" s="246" t="s">
        <v>3</v>
      </c>
      <c r="H18" s="246" t="s">
        <v>4</v>
      </c>
      <c r="I18" s="246" t="s">
        <v>5</v>
      </c>
      <c r="J18" s="133" t="s">
        <v>6</v>
      </c>
    </row>
    <row r="19" spans="1:10" ht="15.75" x14ac:dyDescent="0.25">
      <c r="A19" s="250" t="s">
        <v>347</v>
      </c>
      <c r="B19" s="748"/>
      <c r="C19" s="749"/>
      <c r="D19" s="750"/>
      <c r="E19" s="296"/>
      <c r="F19" s="296"/>
      <c r="G19" s="297"/>
      <c r="H19" s="230"/>
      <c r="I19" s="110"/>
      <c r="J19" s="110"/>
    </row>
    <row r="20" spans="1:10" ht="15.75" x14ac:dyDescent="0.25">
      <c r="A20" s="250" t="s">
        <v>348</v>
      </c>
      <c r="B20" s="717"/>
      <c r="C20" s="718"/>
      <c r="D20" s="719"/>
      <c r="E20" s="134"/>
      <c r="F20" s="134"/>
      <c r="G20" s="135"/>
      <c r="H20" s="110"/>
      <c r="I20" s="110"/>
      <c r="J20" s="110"/>
    </row>
    <row r="21" spans="1:10" ht="15.75" x14ac:dyDescent="0.25">
      <c r="A21" s="37"/>
      <c r="B21" s="714" t="s">
        <v>196</v>
      </c>
      <c r="C21" s="715"/>
      <c r="D21" s="716"/>
      <c r="E21" s="136" t="s">
        <v>9</v>
      </c>
      <c r="F21" s="136" t="s">
        <v>9</v>
      </c>
      <c r="G21" s="136" t="s">
        <v>9</v>
      </c>
      <c r="H21" s="137">
        <f>SUM(H19:H20)</f>
        <v>0</v>
      </c>
      <c r="I21" s="233">
        <f>SUM(I19:I20)</f>
        <v>0</v>
      </c>
      <c r="J21" s="233">
        <f>SUM(J19:J20)</f>
        <v>0</v>
      </c>
    </row>
    <row r="23" spans="1:10" ht="409.5" x14ac:dyDescent="0.25">
      <c r="A23" s="643" t="s">
        <v>212</v>
      </c>
      <c r="B23" s="564"/>
      <c r="C23" s="564"/>
      <c r="D23" s="564"/>
      <c r="E23" s="564"/>
      <c r="F23" s="564"/>
      <c r="G23" s="564"/>
      <c r="H23" s="564"/>
      <c r="I23" s="564"/>
      <c r="J23" s="564"/>
    </row>
    <row r="25" spans="1:10" ht="15.75" x14ac:dyDescent="0.25">
      <c r="B25" s="30" t="s">
        <v>198</v>
      </c>
      <c r="C25" s="627" t="s">
        <v>213</v>
      </c>
      <c r="D25" s="644"/>
      <c r="E25" s="644"/>
      <c r="F25" s="644"/>
      <c r="G25" s="644"/>
      <c r="H25" s="644"/>
      <c r="I25" s="644"/>
      <c r="J25" s="644"/>
    </row>
    <row r="27" spans="1:10" ht="60" x14ac:dyDescent="0.25">
      <c r="A27" s="585" t="s">
        <v>200</v>
      </c>
      <c r="B27" s="584"/>
      <c r="C27" s="584"/>
      <c r="D27" s="584"/>
      <c r="E27" s="584"/>
      <c r="F27" s="584"/>
      <c r="G27" s="458"/>
      <c r="H27" s="240"/>
      <c r="I27" s="241" t="s">
        <v>273</v>
      </c>
      <c r="J27" s="241" t="s">
        <v>274</v>
      </c>
    </row>
    <row r="28" spans="1:10" ht="135" x14ac:dyDescent="0.25">
      <c r="A28" s="241" t="s">
        <v>201</v>
      </c>
      <c r="B28" s="457" t="s">
        <v>214</v>
      </c>
      <c r="C28" s="584"/>
      <c r="D28" s="584"/>
      <c r="E28" s="584"/>
      <c r="F28" s="458"/>
      <c r="G28" s="47" t="s">
        <v>215</v>
      </c>
      <c r="H28" s="138" t="s">
        <v>216</v>
      </c>
      <c r="I28" s="138" t="s">
        <v>216</v>
      </c>
      <c r="J28" s="138" t="s">
        <v>216</v>
      </c>
    </row>
    <row r="29" spans="1:10" x14ac:dyDescent="0.25">
      <c r="A29" s="139">
        <v>1</v>
      </c>
      <c r="B29" s="648" t="s">
        <v>1</v>
      </c>
      <c r="C29" s="584"/>
      <c r="D29" s="584"/>
      <c r="E29" s="584"/>
      <c r="F29" s="458"/>
      <c r="G29" s="3" t="s">
        <v>2</v>
      </c>
      <c r="H29" s="3" t="s">
        <v>124</v>
      </c>
      <c r="I29" s="250">
        <v>5</v>
      </c>
      <c r="J29" s="250">
        <v>6</v>
      </c>
    </row>
    <row r="30" spans="1:10" ht="121.5" x14ac:dyDescent="0.25">
      <c r="A30" s="645">
        <v>1</v>
      </c>
      <c r="B30" s="633" t="s">
        <v>217</v>
      </c>
      <c r="C30" s="634"/>
      <c r="D30" s="635"/>
      <c r="E30" s="635"/>
      <c r="F30" s="636"/>
      <c r="G30" s="142"/>
      <c r="H30" s="29"/>
      <c r="I30" s="29"/>
      <c r="J30" s="29"/>
    </row>
    <row r="31" spans="1:10" ht="27" x14ac:dyDescent="0.25">
      <c r="A31" s="646"/>
      <c r="B31" s="633" t="s">
        <v>32</v>
      </c>
      <c r="C31" s="634"/>
      <c r="D31" s="635"/>
      <c r="E31" s="635"/>
      <c r="F31" s="636"/>
      <c r="G31" s="209"/>
      <c r="H31" s="142"/>
      <c r="I31" s="29"/>
      <c r="J31" s="29"/>
    </row>
    <row r="32" spans="1:10" ht="27" x14ac:dyDescent="0.25">
      <c r="A32" s="249" t="s">
        <v>128</v>
      </c>
      <c r="B32" s="633" t="s">
        <v>218</v>
      </c>
      <c r="C32" s="649"/>
      <c r="D32" s="641"/>
      <c r="E32" s="641"/>
      <c r="F32" s="642"/>
      <c r="G32" s="29">
        <f>'ИЦ п.1'!M20</f>
        <v>420000</v>
      </c>
      <c r="H32" s="29">
        <f>G32/100*22</f>
        <v>92400</v>
      </c>
      <c r="I32" s="29"/>
      <c r="J32" s="29"/>
    </row>
    <row r="33" spans="1:10" ht="27" x14ac:dyDescent="0.25">
      <c r="A33" s="144" t="s">
        <v>134</v>
      </c>
      <c r="B33" s="633" t="s">
        <v>219</v>
      </c>
      <c r="C33" s="634"/>
      <c r="D33" s="641"/>
      <c r="E33" s="641"/>
      <c r="F33" s="642"/>
      <c r="G33" s="29"/>
      <c r="H33" s="29"/>
      <c r="I33" s="29"/>
      <c r="J33" s="29"/>
    </row>
    <row r="34" spans="1:10" ht="192" x14ac:dyDescent="0.25">
      <c r="A34" s="249" t="s">
        <v>220</v>
      </c>
      <c r="B34" s="637" t="s">
        <v>221</v>
      </c>
      <c r="C34" s="634"/>
      <c r="D34" s="635"/>
      <c r="E34" s="635"/>
      <c r="F34" s="636"/>
      <c r="G34" s="29"/>
      <c r="H34" s="29"/>
      <c r="I34" s="29"/>
      <c r="J34" s="29"/>
    </row>
    <row r="35" spans="1:10" ht="148.5" x14ac:dyDescent="0.25">
      <c r="A35" s="647" t="s">
        <v>1</v>
      </c>
      <c r="B35" s="650" t="s">
        <v>222</v>
      </c>
      <c r="C35" s="651"/>
      <c r="D35" s="651"/>
      <c r="E35" s="651"/>
      <c r="F35" s="652"/>
      <c r="G35" s="142"/>
      <c r="H35" s="29"/>
      <c r="I35" s="29"/>
      <c r="J35" s="29"/>
    </row>
    <row r="36" spans="1:10" ht="27" x14ac:dyDescent="0.25">
      <c r="A36" s="553"/>
      <c r="B36" s="653" t="s">
        <v>32</v>
      </c>
      <c r="C36" s="654"/>
      <c r="D36" s="654"/>
      <c r="E36" s="654"/>
      <c r="F36" s="655"/>
      <c r="G36" s="209"/>
      <c r="H36" s="142"/>
      <c r="I36" s="29"/>
      <c r="J36" s="29"/>
    </row>
    <row r="37" spans="1:10" ht="229.5" x14ac:dyDescent="0.25">
      <c r="A37" s="249" t="s">
        <v>223</v>
      </c>
      <c r="B37" s="633" t="s">
        <v>224</v>
      </c>
      <c r="C37" s="641"/>
      <c r="D37" s="641"/>
      <c r="E37" s="641"/>
      <c r="F37" s="642"/>
      <c r="G37" s="29">
        <f>'ИЦ п.1'!M20</f>
        <v>420000</v>
      </c>
      <c r="H37" s="29">
        <f>G37/100*2.9</f>
        <v>12180</v>
      </c>
      <c r="I37" s="29"/>
      <c r="J37" s="29"/>
    </row>
    <row r="38" spans="1:10" ht="216" x14ac:dyDescent="0.25">
      <c r="A38" s="144" t="s">
        <v>225</v>
      </c>
      <c r="B38" s="633" t="s">
        <v>226</v>
      </c>
      <c r="C38" s="635"/>
      <c r="D38" s="635"/>
      <c r="E38" s="635"/>
      <c r="F38" s="636"/>
      <c r="G38" s="29"/>
      <c r="H38" s="29"/>
      <c r="I38" s="29"/>
      <c r="J38" s="29"/>
    </row>
    <row r="39" spans="1:10" ht="243" x14ac:dyDescent="0.25">
      <c r="A39" s="144" t="s">
        <v>227</v>
      </c>
      <c r="B39" s="633" t="s">
        <v>228</v>
      </c>
      <c r="C39" s="635"/>
      <c r="D39" s="635"/>
      <c r="E39" s="635"/>
      <c r="F39" s="636"/>
      <c r="G39" s="209">
        <f>'ИЦ п.1'!M20</f>
        <v>420000</v>
      </c>
      <c r="H39" s="142">
        <f>G39/100*0.2</f>
        <v>840</v>
      </c>
      <c r="I39" s="29"/>
      <c r="J39" s="29"/>
    </row>
    <row r="40" spans="1:10" ht="243" x14ac:dyDescent="0.25">
      <c r="A40" s="144" t="s">
        <v>229</v>
      </c>
      <c r="B40" s="633" t="s">
        <v>333</v>
      </c>
      <c r="C40" s="635"/>
      <c r="D40" s="635"/>
      <c r="E40" s="635"/>
      <c r="F40" s="636"/>
      <c r="G40" s="29"/>
      <c r="H40" s="29"/>
      <c r="I40" s="29"/>
      <c r="J40" s="29"/>
    </row>
    <row r="41" spans="1:10" ht="243" x14ac:dyDescent="0.25">
      <c r="A41" s="145" t="s">
        <v>230</v>
      </c>
      <c r="B41" s="633" t="s">
        <v>334</v>
      </c>
      <c r="C41" s="635"/>
      <c r="D41" s="635"/>
      <c r="E41" s="635"/>
      <c r="F41" s="636"/>
      <c r="G41" s="29"/>
      <c r="H41" s="29"/>
      <c r="I41" s="29"/>
      <c r="J41" s="29"/>
    </row>
    <row r="42" spans="1:10" ht="189" x14ac:dyDescent="0.25">
      <c r="A42" s="144" t="s">
        <v>2</v>
      </c>
      <c r="B42" s="633" t="s">
        <v>231</v>
      </c>
      <c r="C42" s="635"/>
      <c r="D42" s="635"/>
      <c r="E42" s="635"/>
      <c r="F42" s="636"/>
      <c r="G42" s="209">
        <f>'ИЦ п.1'!M20</f>
        <v>420000</v>
      </c>
      <c r="H42" s="142">
        <f>G42/100*5.1</f>
        <v>21420</v>
      </c>
      <c r="I42" s="29"/>
      <c r="J42" s="29"/>
    </row>
    <row r="43" spans="1:10" ht="15.75" x14ac:dyDescent="0.25">
      <c r="A43" s="146"/>
      <c r="B43" s="578" t="s">
        <v>196</v>
      </c>
      <c r="C43" s="579"/>
      <c r="D43" s="579"/>
      <c r="E43" s="579"/>
      <c r="F43" s="580"/>
      <c r="G43" s="6" t="s">
        <v>315</v>
      </c>
      <c r="H43" s="257">
        <v>126840</v>
      </c>
      <c r="I43" s="257">
        <v>126840</v>
      </c>
      <c r="J43" s="257">
        <v>126840</v>
      </c>
    </row>
    <row r="44" spans="1:10" x14ac:dyDescent="0.25">
      <c r="A44" s="55"/>
      <c r="B44" s="147"/>
      <c r="C44" s="147"/>
      <c r="D44" s="148"/>
      <c r="E44" s="149"/>
      <c r="F44" s="150"/>
      <c r="G44" s="55"/>
      <c r="H44" s="55"/>
      <c r="I44" s="55"/>
      <c r="J44" s="55"/>
    </row>
    <row r="45" spans="1:10" ht="409.6" x14ac:dyDescent="0.25">
      <c r="A45" s="639" t="s">
        <v>232</v>
      </c>
      <c r="B45" s="640"/>
      <c r="C45" s="640"/>
      <c r="D45" s="640"/>
      <c r="E45" s="640"/>
      <c r="F45" s="640"/>
      <c r="G45" s="640"/>
      <c r="H45" s="640"/>
      <c r="I45" s="640"/>
      <c r="J45" s="640"/>
    </row>
    <row r="47" spans="1:10" ht="220.5" x14ac:dyDescent="0.25">
      <c r="A47" s="565" t="s">
        <v>233</v>
      </c>
      <c r="B47" s="542"/>
      <c r="C47" s="542"/>
      <c r="D47" s="542"/>
      <c r="E47" s="542"/>
      <c r="F47" s="542"/>
      <c r="G47" s="542"/>
      <c r="H47" s="542"/>
      <c r="I47" s="542"/>
      <c r="J47" s="542"/>
    </row>
    <row r="48" spans="1:10" ht="15.75" x14ac:dyDescent="0.25">
      <c r="A48" s="244"/>
      <c r="B48" s="239"/>
      <c r="C48" s="239"/>
      <c r="D48" s="239"/>
      <c r="E48" s="239"/>
      <c r="F48" s="239"/>
      <c r="G48" s="239"/>
      <c r="H48" s="239"/>
      <c r="I48" s="239"/>
      <c r="J48" s="239"/>
    </row>
    <row r="49" spans="1:273" ht="15.75" x14ac:dyDescent="0.25">
      <c r="A49" s="45"/>
      <c r="B49" s="30" t="s">
        <v>198</v>
      </c>
      <c r="C49" s="627" t="s">
        <v>75</v>
      </c>
      <c r="D49" s="628"/>
      <c r="E49" s="628"/>
      <c r="F49" s="628"/>
      <c r="G49" s="628"/>
      <c r="H49" s="628"/>
      <c r="I49" s="628"/>
      <c r="J49" s="628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  <c r="IW49" s="13"/>
      <c r="IX49" s="13"/>
      <c r="IY49" s="13"/>
      <c r="IZ49" s="13"/>
      <c r="JA49" s="13"/>
      <c r="JB49" s="13"/>
      <c r="JC49" s="13"/>
      <c r="JD49" s="13"/>
      <c r="JE49" s="13"/>
      <c r="JF49" s="13"/>
      <c r="JG49" s="13"/>
      <c r="JH49" s="13"/>
      <c r="JI49" s="13"/>
      <c r="JJ49" s="13"/>
      <c r="JK49" s="13"/>
      <c r="JL49" s="13"/>
      <c r="JM49" s="13"/>
    </row>
    <row r="50" spans="1:273" x14ac:dyDescent="0.25"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  <c r="IW50" s="13"/>
      <c r="IX50" s="13"/>
      <c r="IY50" s="13"/>
      <c r="IZ50" s="13"/>
      <c r="JA50" s="13"/>
      <c r="JB50" s="13"/>
      <c r="JC50" s="13"/>
      <c r="JD50" s="13"/>
      <c r="JE50" s="13"/>
      <c r="JF50" s="13"/>
      <c r="JG50" s="13"/>
      <c r="JH50" s="13"/>
      <c r="JI50" s="13"/>
      <c r="JJ50" s="13"/>
      <c r="JK50" s="13"/>
      <c r="JL50" s="13"/>
      <c r="JM50" s="13"/>
    </row>
    <row r="51" spans="1:273" ht="60" x14ac:dyDescent="0.25">
      <c r="A51" s="585" t="s">
        <v>200</v>
      </c>
      <c r="B51" s="584"/>
      <c r="C51" s="584"/>
      <c r="D51" s="584"/>
      <c r="E51" s="584"/>
      <c r="F51" s="584"/>
      <c r="G51" s="584"/>
      <c r="H51" s="458"/>
      <c r="I51" s="241" t="s">
        <v>273</v>
      </c>
      <c r="J51" s="241" t="s">
        <v>274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  <c r="IW51" s="13"/>
      <c r="IX51" s="13"/>
      <c r="IY51" s="13"/>
      <c r="IZ51" s="13"/>
      <c r="JA51" s="13"/>
      <c r="JB51" s="13"/>
      <c r="JC51" s="13"/>
      <c r="JD51" s="13"/>
      <c r="JE51" s="13"/>
      <c r="JF51" s="13"/>
      <c r="JG51" s="13"/>
      <c r="JH51" s="13"/>
      <c r="JI51" s="13"/>
      <c r="JJ51" s="13"/>
      <c r="JK51" s="13"/>
      <c r="JL51" s="13"/>
      <c r="JM51" s="13"/>
    </row>
    <row r="52" spans="1:273" ht="60" x14ac:dyDescent="0.25">
      <c r="A52" s="241" t="s">
        <v>201</v>
      </c>
      <c r="B52" s="457" t="s">
        <v>157</v>
      </c>
      <c r="C52" s="511"/>
      <c r="D52" s="511"/>
      <c r="E52" s="458"/>
      <c r="F52" s="47" t="s">
        <v>234</v>
      </c>
      <c r="G52" s="47" t="s">
        <v>235</v>
      </c>
      <c r="H52" s="138" t="s">
        <v>216</v>
      </c>
      <c r="I52" s="138" t="s">
        <v>216</v>
      </c>
      <c r="J52" s="138" t="s">
        <v>216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  <c r="IW52" s="13"/>
      <c r="IX52" s="13"/>
      <c r="IY52" s="13"/>
      <c r="IZ52" s="13"/>
      <c r="JA52" s="13"/>
      <c r="JB52" s="13"/>
      <c r="JC52" s="13"/>
      <c r="JD52" s="13"/>
      <c r="JE52" s="13"/>
      <c r="JF52" s="13"/>
      <c r="JG52" s="13"/>
      <c r="JH52" s="13"/>
      <c r="JI52" s="13"/>
      <c r="JJ52" s="13"/>
      <c r="JK52" s="13"/>
      <c r="JL52" s="13"/>
      <c r="JM52" s="13"/>
    </row>
    <row r="53" spans="1:273" x14ac:dyDescent="0.25">
      <c r="A53" s="54">
        <v>1</v>
      </c>
      <c r="B53" s="570" t="s">
        <v>1</v>
      </c>
      <c r="C53" s="572"/>
      <c r="D53" s="572"/>
      <c r="E53" s="571"/>
      <c r="F53" s="246" t="s">
        <v>2</v>
      </c>
      <c r="G53" s="246" t="s">
        <v>124</v>
      </c>
      <c r="H53" s="246" t="s">
        <v>3</v>
      </c>
      <c r="I53" s="133" t="s">
        <v>4</v>
      </c>
      <c r="J53" s="54">
        <v>7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  <c r="IW53" s="13"/>
      <c r="IX53" s="13"/>
      <c r="IY53" s="13"/>
      <c r="IZ53" s="13"/>
      <c r="JA53" s="13"/>
      <c r="JB53" s="13"/>
      <c r="JC53" s="13"/>
      <c r="JD53" s="13"/>
      <c r="JE53" s="13"/>
      <c r="JF53" s="13"/>
      <c r="JG53" s="13"/>
      <c r="JH53" s="13"/>
      <c r="JI53" s="13"/>
      <c r="JJ53" s="13"/>
      <c r="JK53" s="13"/>
      <c r="JL53" s="13"/>
      <c r="JM53" s="13"/>
    </row>
    <row r="54" spans="1:273" ht="15.75" x14ac:dyDescent="0.25">
      <c r="A54" s="250" t="s">
        <v>347</v>
      </c>
      <c r="B54" s="506"/>
      <c r="C54" s="573"/>
      <c r="D54" s="573"/>
      <c r="E54" s="574"/>
      <c r="F54" s="265"/>
      <c r="G54" s="266"/>
      <c r="H54" s="109"/>
      <c r="I54" s="117"/>
      <c r="J54" s="117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  <c r="IW54" s="13"/>
      <c r="IX54" s="13"/>
      <c r="IY54" s="13"/>
      <c r="IZ54" s="13"/>
      <c r="JA54" s="13"/>
      <c r="JB54" s="13"/>
      <c r="JC54" s="13"/>
      <c r="JD54" s="13"/>
      <c r="JE54" s="13"/>
      <c r="JF54" s="13"/>
      <c r="JG54" s="13"/>
      <c r="JH54" s="13"/>
      <c r="JI54" s="13"/>
      <c r="JJ54" s="13"/>
      <c r="JK54" s="13"/>
      <c r="JL54" s="13"/>
      <c r="JM54" s="13"/>
    </row>
    <row r="55" spans="1:273" ht="15.75" x14ac:dyDescent="0.25">
      <c r="A55" s="250" t="s">
        <v>348</v>
      </c>
      <c r="B55" s="575"/>
      <c r="C55" s="576"/>
      <c r="D55" s="576"/>
      <c r="E55" s="577"/>
      <c r="F55" s="151"/>
      <c r="G55" s="151"/>
      <c r="H55" s="117"/>
      <c r="I55" s="117"/>
      <c r="J55" s="117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  <c r="IW55" s="13"/>
      <c r="IX55" s="13"/>
      <c r="IY55" s="13"/>
      <c r="IZ55" s="13"/>
      <c r="JA55" s="13"/>
      <c r="JB55" s="13"/>
      <c r="JC55" s="13"/>
      <c r="JD55" s="13"/>
      <c r="JE55" s="13"/>
      <c r="JF55" s="13"/>
      <c r="JG55" s="13"/>
      <c r="JH55" s="13"/>
      <c r="JI55" s="13"/>
      <c r="JJ55" s="13"/>
      <c r="JK55" s="13"/>
      <c r="JL55" s="13"/>
      <c r="JM55" s="13"/>
    </row>
    <row r="56" spans="1:273" ht="15.75" x14ac:dyDescent="0.25">
      <c r="A56" s="37"/>
      <c r="B56" s="578" t="s">
        <v>196</v>
      </c>
      <c r="C56" s="579"/>
      <c r="D56" s="579"/>
      <c r="E56" s="579"/>
      <c r="F56" s="580"/>
      <c r="G56" s="6" t="s">
        <v>315</v>
      </c>
      <c r="H56" s="152">
        <f>SUM(H54:H55)</f>
        <v>0</v>
      </c>
      <c r="I56" s="264">
        <f>SUM(I54:I55)</f>
        <v>0</v>
      </c>
      <c r="J56" s="264">
        <f>SUM(J54:J55)</f>
        <v>0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  <c r="IW56" s="13"/>
      <c r="IX56" s="13"/>
      <c r="IY56" s="13"/>
      <c r="IZ56" s="13"/>
      <c r="JA56" s="13"/>
      <c r="JB56" s="13"/>
      <c r="JC56" s="13"/>
      <c r="JD56" s="13"/>
      <c r="JE56" s="13"/>
      <c r="JF56" s="13"/>
      <c r="JG56" s="13"/>
      <c r="JH56" s="13"/>
      <c r="JI56" s="13"/>
      <c r="JJ56" s="13"/>
      <c r="JK56" s="13"/>
      <c r="JL56" s="13"/>
      <c r="JM56" s="13"/>
    </row>
    <row r="57" spans="1:273" ht="15.75" x14ac:dyDescent="0.25">
      <c r="A57" s="55"/>
      <c r="B57" s="154"/>
      <c r="C57" s="155"/>
      <c r="D57" s="155"/>
      <c r="E57" s="155"/>
      <c r="F57" s="155"/>
      <c r="G57" s="157"/>
      <c r="H57" s="214"/>
      <c r="I57" s="215"/>
      <c r="J57" s="215"/>
      <c r="K57" s="186"/>
      <c r="L57" s="186"/>
      <c r="M57" s="186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  <c r="IW57" s="13"/>
      <c r="IX57" s="13"/>
      <c r="IY57" s="13"/>
      <c r="IZ57" s="13"/>
      <c r="JA57" s="13"/>
      <c r="JB57" s="13"/>
      <c r="JC57" s="13"/>
      <c r="JD57" s="13"/>
      <c r="JE57" s="13"/>
      <c r="JF57" s="13"/>
      <c r="JG57" s="13"/>
      <c r="JH57" s="13"/>
      <c r="JI57" s="13"/>
      <c r="JJ57" s="13"/>
      <c r="JK57" s="13"/>
      <c r="JL57" s="13"/>
      <c r="JM57" s="13"/>
    </row>
    <row r="58" spans="1:273" ht="15.75" x14ac:dyDescent="0.25">
      <c r="A58" s="45"/>
      <c r="B58" s="30" t="s">
        <v>198</v>
      </c>
      <c r="C58" s="627" t="s">
        <v>399</v>
      </c>
      <c r="D58" s="628"/>
      <c r="E58" s="628"/>
      <c r="F58" s="628"/>
      <c r="G58" s="628"/>
      <c r="H58" s="628"/>
      <c r="I58" s="628"/>
      <c r="J58" s="628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  <c r="IW58" s="13"/>
      <c r="IX58" s="13"/>
      <c r="IY58" s="13"/>
      <c r="IZ58" s="13"/>
      <c r="JA58" s="13"/>
      <c r="JB58" s="13"/>
      <c r="JC58" s="13"/>
      <c r="JD58" s="13"/>
      <c r="JE58" s="13"/>
      <c r="JF58" s="13"/>
      <c r="JG58" s="13"/>
      <c r="JH58" s="13"/>
      <c r="JI58" s="13"/>
      <c r="JJ58" s="13"/>
      <c r="JK58" s="13"/>
      <c r="JL58" s="13"/>
      <c r="JM58" s="13"/>
    </row>
    <row r="59" spans="1:273" x14ac:dyDescent="0.25"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  <c r="IW59" s="13"/>
      <c r="IX59" s="13"/>
      <c r="IY59" s="13"/>
      <c r="IZ59" s="13"/>
      <c r="JA59" s="13"/>
      <c r="JB59" s="13"/>
      <c r="JC59" s="13"/>
      <c r="JD59" s="13"/>
      <c r="JE59" s="13"/>
      <c r="JF59" s="13"/>
      <c r="JG59" s="13"/>
      <c r="JH59" s="13"/>
      <c r="JI59" s="13"/>
      <c r="JJ59" s="13"/>
      <c r="JK59" s="13"/>
      <c r="JL59" s="13"/>
      <c r="JM59" s="13"/>
    </row>
    <row r="60" spans="1:273" ht="60" x14ac:dyDescent="0.25">
      <c r="A60" s="585" t="s">
        <v>200</v>
      </c>
      <c r="B60" s="584"/>
      <c r="C60" s="584"/>
      <c r="D60" s="584"/>
      <c r="E60" s="584"/>
      <c r="F60" s="584"/>
      <c r="G60" s="584"/>
      <c r="H60" s="458"/>
      <c r="I60" s="241" t="s">
        <v>273</v>
      </c>
      <c r="J60" s="241" t="s">
        <v>274</v>
      </c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  <c r="IW60" s="13"/>
      <c r="IX60" s="13"/>
      <c r="IY60" s="13"/>
      <c r="IZ60" s="13"/>
      <c r="JA60" s="13"/>
      <c r="JB60" s="13"/>
      <c r="JC60" s="13"/>
      <c r="JD60" s="13"/>
      <c r="JE60" s="13"/>
      <c r="JF60" s="13"/>
      <c r="JG60" s="13"/>
      <c r="JH60" s="13"/>
      <c r="JI60" s="13"/>
      <c r="JJ60" s="13"/>
      <c r="JK60" s="13"/>
      <c r="JL60" s="13"/>
      <c r="JM60" s="13"/>
    </row>
    <row r="61" spans="1:273" ht="60" x14ac:dyDescent="0.25">
      <c r="A61" s="241" t="s">
        <v>201</v>
      </c>
      <c r="B61" s="457" t="s">
        <v>157</v>
      </c>
      <c r="C61" s="511"/>
      <c r="D61" s="511"/>
      <c r="E61" s="458"/>
      <c r="F61" s="47" t="s">
        <v>234</v>
      </c>
      <c r="G61" s="47" t="s">
        <v>235</v>
      </c>
      <c r="H61" s="138" t="s">
        <v>216</v>
      </c>
      <c r="I61" s="138" t="s">
        <v>216</v>
      </c>
      <c r="J61" s="138" t="s">
        <v>216</v>
      </c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  <c r="IW61" s="13"/>
      <c r="IX61" s="13"/>
      <c r="IY61" s="13"/>
      <c r="IZ61" s="13"/>
      <c r="JA61" s="13"/>
      <c r="JB61" s="13"/>
      <c r="JC61" s="13"/>
      <c r="JD61" s="13"/>
      <c r="JE61" s="13"/>
      <c r="JF61" s="13"/>
      <c r="JG61" s="13"/>
      <c r="JH61" s="13"/>
      <c r="JI61" s="13"/>
      <c r="JJ61" s="13"/>
      <c r="JK61" s="13"/>
      <c r="JL61" s="13"/>
      <c r="JM61" s="13"/>
    </row>
    <row r="62" spans="1:273" x14ac:dyDescent="0.25">
      <c r="A62" s="54">
        <v>1</v>
      </c>
      <c r="B62" s="570" t="s">
        <v>1</v>
      </c>
      <c r="C62" s="572"/>
      <c r="D62" s="572"/>
      <c r="E62" s="571"/>
      <c r="F62" s="246" t="s">
        <v>2</v>
      </c>
      <c r="G62" s="246" t="s">
        <v>124</v>
      </c>
      <c r="H62" s="246" t="s">
        <v>3</v>
      </c>
      <c r="I62" s="133" t="s">
        <v>4</v>
      </c>
      <c r="J62" s="54">
        <v>7</v>
      </c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  <c r="IW62" s="13"/>
      <c r="IX62" s="13"/>
      <c r="IY62" s="13"/>
      <c r="IZ62" s="13"/>
      <c r="JA62" s="13"/>
      <c r="JB62" s="13"/>
      <c r="JC62" s="13"/>
      <c r="JD62" s="13"/>
      <c r="JE62" s="13"/>
      <c r="JF62" s="13"/>
      <c r="JG62" s="13"/>
      <c r="JH62" s="13"/>
      <c r="JI62" s="13"/>
      <c r="JJ62" s="13"/>
      <c r="JK62" s="13"/>
      <c r="JL62" s="13"/>
      <c r="JM62" s="13"/>
    </row>
    <row r="63" spans="1:273" ht="15.75" x14ac:dyDescent="0.25">
      <c r="A63" s="250" t="s">
        <v>347</v>
      </c>
      <c r="B63" s="506"/>
      <c r="C63" s="573"/>
      <c r="D63" s="573"/>
      <c r="E63" s="574"/>
      <c r="F63" s="265"/>
      <c r="G63" s="266"/>
      <c r="H63" s="109"/>
      <c r="I63" s="117"/>
      <c r="J63" s="117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  <c r="IW63" s="13"/>
      <c r="IX63" s="13"/>
      <c r="IY63" s="13"/>
      <c r="IZ63" s="13"/>
      <c r="JA63" s="13"/>
      <c r="JB63" s="13"/>
      <c r="JC63" s="13"/>
      <c r="JD63" s="13"/>
      <c r="JE63" s="13"/>
      <c r="JF63" s="13"/>
      <c r="JG63" s="13"/>
      <c r="JH63" s="13"/>
      <c r="JI63" s="13"/>
      <c r="JJ63" s="13"/>
      <c r="JK63" s="13"/>
      <c r="JL63" s="13"/>
      <c r="JM63" s="13"/>
    </row>
    <row r="64" spans="1:273" ht="15.75" x14ac:dyDescent="0.25">
      <c r="A64" s="250" t="s">
        <v>348</v>
      </c>
      <c r="B64" s="575"/>
      <c r="C64" s="576"/>
      <c r="D64" s="576"/>
      <c r="E64" s="577"/>
      <c r="F64" s="151"/>
      <c r="G64" s="151"/>
      <c r="H64" s="117"/>
      <c r="I64" s="117"/>
      <c r="J64" s="117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  <c r="IW64" s="13"/>
      <c r="IX64" s="13"/>
      <c r="IY64" s="13"/>
      <c r="IZ64" s="13"/>
      <c r="JA64" s="13"/>
      <c r="JB64" s="13"/>
      <c r="JC64" s="13"/>
      <c r="JD64" s="13"/>
      <c r="JE64" s="13"/>
      <c r="JF64" s="13"/>
      <c r="JG64" s="13"/>
      <c r="JH64" s="13"/>
      <c r="JI64" s="13"/>
      <c r="JJ64" s="13"/>
      <c r="JK64" s="13"/>
      <c r="JL64" s="13"/>
      <c r="JM64" s="13"/>
    </row>
    <row r="65" spans="1:273" ht="15.75" x14ac:dyDescent="0.25">
      <c r="A65" s="37"/>
      <c r="B65" s="578" t="s">
        <v>196</v>
      </c>
      <c r="C65" s="579"/>
      <c r="D65" s="579"/>
      <c r="E65" s="579"/>
      <c r="F65" s="580"/>
      <c r="G65" s="6" t="s">
        <v>315</v>
      </c>
      <c r="H65" s="152">
        <f>SUM(H63:H64)</f>
        <v>0</v>
      </c>
      <c r="I65" s="264">
        <f>SUM(I63:I64)</f>
        <v>0</v>
      </c>
      <c r="J65" s="264">
        <f>SUM(J63:J64)</f>
        <v>0</v>
      </c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  <c r="IW65" s="13"/>
      <c r="IX65" s="13"/>
      <c r="IY65" s="13"/>
      <c r="IZ65" s="13"/>
      <c r="JA65" s="13"/>
      <c r="JB65" s="13"/>
      <c r="JC65" s="13"/>
      <c r="JD65" s="13"/>
      <c r="JE65" s="13"/>
      <c r="JF65" s="13"/>
      <c r="JG65" s="13"/>
      <c r="JH65" s="13"/>
      <c r="JI65" s="13"/>
      <c r="JJ65" s="13"/>
      <c r="JK65" s="13"/>
      <c r="JL65" s="13"/>
      <c r="JM65" s="13"/>
    </row>
    <row r="66" spans="1:273" ht="15.75" x14ac:dyDescent="0.25">
      <c r="A66" s="55"/>
      <c r="B66" s="154"/>
      <c r="C66" s="155"/>
      <c r="D66" s="155"/>
      <c r="E66" s="155"/>
      <c r="F66" s="155"/>
      <c r="G66" s="157"/>
      <c r="H66" s="214"/>
      <c r="I66" s="215"/>
      <c r="J66" s="215"/>
      <c r="K66" s="186"/>
      <c r="L66" s="186"/>
      <c r="M66" s="186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  <c r="IW66" s="13"/>
      <c r="IX66" s="13"/>
      <c r="IY66" s="13"/>
      <c r="IZ66" s="13"/>
      <c r="JA66" s="13"/>
      <c r="JB66" s="13"/>
      <c r="JC66" s="13"/>
      <c r="JD66" s="13"/>
      <c r="JE66" s="13"/>
      <c r="JF66" s="13"/>
      <c r="JG66" s="13"/>
      <c r="JH66" s="13"/>
      <c r="JI66" s="13"/>
      <c r="JJ66" s="13"/>
      <c r="JK66" s="13"/>
      <c r="JL66" s="13"/>
      <c r="JM66" s="13"/>
    </row>
    <row r="67" spans="1:273" ht="15.75" x14ac:dyDescent="0.25">
      <c r="A67" s="626" t="s">
        <v>237</v>
      </c>
      <c r="B67" s="564"/>
      <c r="C67" s="564"/>
      <c r="D67" s="564"/>
      <c r="E67" s="564"/>
      <c r="F67" s="564"/>
      <c r="G67" s="564"/>
      <c r="H67" s="564"/>
      <c r="I67" s="564"/>
      <c r="J67" s="564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  <c r="IW67" s="13"/>
      <c r="IX67" s="13"/>
      <c r="IY67" s="13"/>
      <c r="IZ67" s="13"/>
      <c r="JA67" s="13"/>
      <c r="JB67" s="13"/>
      <c r="JC67" s="13"/>
      <c r="JD67" s="13"/>
      <c r="JE67" s="13"/>
      <c r="JF67" s="13"/>
      <c r="JG67" s="13"/>
      <c r="JH67" s="13"/>
      <c r="JI67" s="13"/>
      <c r="JJ67" s="13"/>
      <c r="JK67" s="13"/>
      <c r="JL67" s="13"/>
      <c r="JM67" s="13"/>
    </row>
    <row r="68" spans="1:273" ht="15.75" x14ac:dyDescent="0.25">
      <c r="A68" s="251"/>
      <c r="B68" s="248"/>
      <c r="C68" s="248"/>
      <c r="D68" s="248"/>
      <c r="E68" s="248"/>
      <c r="F68" s="248"/>
      <c r="G68" s="248"/>
      <c r="H68" s="248"/>
      <c r="I68" s="248"/>
      <c r="J68" s="248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  <c r="IW68" s="13"/>
      <c r="IX68" s="13"/>
      <c r="IY68" s="13"/>
      <c r="IZ68" s="13"/>
      <c r="JA68" s="13"/>
      <c r="JB68" s="13"/>
      <c r="JC68" s="13"/>
      <c r="JD68" s="13"/>
      <c r="JE68" s="13"/>
      <c r="JF68" s="13"/>
      <c r="JG68" s="13"/>
      <c r="JH68" s="13"/>
      <c r="JI68" s="13"/>
      <c r="JJ68" s="13"/>
      <c r="JK68" s="13"/>
      <c r="JL68" s="13"/>
      <c r="JM68" s="13"/>
    </row>
    <row r="69" spans="1:273" ht="15.75" x14ac:dyDescent="0.25">
      <c r="A69" s="45"/>
      <c r="B69" s="30" t="s">
        <v>198</v>
      </c>
      <c r="C69" s="582" t="s">
        <v>95</v>
      </c>
      <c r="D69" s="583"/>
      <c r="E69" s="583"/>
      <c r="F69" s="583"/>
      <c r="G69" s="583"/>
      <c r="H69" s="583"/>
      <c r="I69" s="583"/>
      <c r="J69" s="58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  <c r="IV69" s="13"/>
      <c r="IW69" s="13"/>
      <c r="IX69" s="13"/>
      <c r="IY69" s="13"/>
      <c r="IZ69" s="13"/>
      <c r="JA69" s="13"/>
      <c r="JB69" s="13"/>
      <c r="JC69" s="13"/>
      <c r="JD69" s="13"/>
      <c r="JE69" s="13"/>
      <c r="JF69" s="13"/>
      <c r="JG69" s="13"/>
      <c r="JH69" s="13"/>
      <c r="JI69" s="13"/>
      <c r="JJ69" s="13"/>
      <c r="JK69" s="13"/>
      <c r="JL69" s="13"/>
      <c r="JM69" s="13"/>
    </row>
    <row r="70" spans="1:273" x14ac:dyDescent="0.25"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  <c r="IV70" s="13"/>
      <c r="IW70" s="13"/>
      <c r="IX70" s="13"/>
      <c r="IY70" s="13"/>
      <c r="IZ70" s="13"/>
      <c r="JA70" s="13"/>
      <c r="JB70" s="13"/>
      <c r="JC70" s="13"/>
      <c r="JD70" s="13"/>
      <c r="JE70" s="13"/>
      <c r="JF70" s="13"/>
      <c r="JG70" s="13"/>
      <c r="JH70" s="13"/>
      <c r="JI70" s="13"/>
      <c r="JJ70" s="13"/>
      <c r="JK70" s="13"/>
      <c r="JL70" s="13"/>
      <c r="JM70" s="13"/>
    </row>
    <row r="71" spans="1:273" ht="60" x14ac:dyDescent="0.25">
      <c r="A71" s="585" t="s">
        <v>200</v>
      </c>
      <c r="B71" s="584"/>
      <c r="C71" s="584"/>
      <c r="D71" s="584"/>
      <c r="E71" s="584"/>
      <c r="F71" s="584"/>
      <c r="G71" s="458"/>
      <c r="H71" s="240"/>
      <c r="I71" s="241" t="s">
        <v>273</v>
      </c>
      <c r="J71" s="241" t="s">
        <v>274</v>
      </c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  <c r="IW71" s="13"/>
      <c r="IX71" s="13"/>
      <c r="IY71" s="13"/>
      <c r="IZ71" s="13"/>
      <c r="JA71" s="13"/>
      <c r="JB71" s="13"/>
      <c r="JC71" s="13"/>
      <c r="JD71" s="13"/>
      <c r="JE71" s="13"/>
      <c r="JF71" s="13"/>
      <c r="JG71" s="13"/>
      <c r="JH71" s="13"/>
      <c r="JI71" s="13"/>
      <c r="JJ71" s="13"/>
      <c r="JK71" s="13"/>
      <c r="JL71" s="13"/>
      <c r="JM71" s="13"/>
    </row>
    <row r="72" spans="1:273" ht="135" x14ac:dyDescent="0.25">
      <c r="A72" s="241" t="s">
        <v>201</v>
      </c>
      <c r="B72" s="457" t="s">
        <v>238</v>
      </c>
      <c r="C72" s="584"/>
      <c r="D72" s="584"/>
      <c r="E72" s="458"/>
      <c r="F72" s="47" t="s">
        <v>239</v>
      </c>
      <c r="G72" s="47" t="s">
        <v>240</v>
      </c>
      <c r="H72" s="47" t="s">
        <v>339</v>
      </c>
      <c r="I72" s="138" t="s">
        <v>216</v>
      </c>
      <c r="J72" s="138" t="s">
        <v>216</v>
      </c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  <c r="IV72" s="13"/>
      <c r="IW72" s="13"/>
      <c r="IX72" s="13"/>
      <c r="IY72" s="13"/>
      <c r="IZ72" s="13"/>
      <c r="JA72" s="13"/>
      <c r="JB72" s="13"/>
      <c r="JC72" s="13"/>
      <c r="JD72" s="13"/>
      <c r="JE72" s="13"/>
      <c r="JF72" s="13"/>
      <c r="JG72" s="13"/>
      <c r="JH72" s="13"/>
      <c r="JI72" s="13"/>
      <c r="JJ72" s="13"/>
      <c r="JK72" s="13"/>
      <c r="JL72" s="13"/>
      <c r="JM72" s="13"/>
    </row>
    <row r="73" spans="1:273" x14ac:dyDescent="0.25">
      <c r="A73" s="54">
        <v>1</v>
      </c>
      <c r="B73" s="570" t="s">
        <v>1</v>
      </c>
      <c r="C73" s="572"/>
      <c r="D73" s="572"/>
      <c r="E73" s="571"/>
      <c r="F73" s="246" t="s">
        <v>2</v>
      </c>
      <c r="G73" s="246" t="s">
        <v>124</v>
      </c>
      <c r="H73" s="246" t="s">
        <v>3</v>
      </c>
      <c r="I73" s="133" t="s">
        <v>4</v>
      </c>
      <c r="J73" s="54">
        <v>7</v>
      </c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  <c r="IV73" s="13"/>
      <c r="IW73" s="13"/>
      <c r="IX73" s="13"/>
      <c r="IY73" s="13"/>
      <c r="IZ73" s="13"/>
      <c r="JA73" s="13"/>
      <c r="JB73" s="13"/>
      <c r="JC73" s="13"/>
      <c r="JD73" s="13"/>
      <c r="JE73" s="13"/>
      <c r="JF73" s="13"/>
      <c r="JG73" s="13"/>
      <c r="JH73" s="13"/>
      <c r="JI73" s="13"/>
      <c r="JJ73" s="13"/>
      <c r="JK73" s="13"/>
      <c r="JL73" s="13"/>
      <c r="JM73" s="13"/>
    </row>
    <row r="74" spans="1:273" ht="15.75" x14ac:dyDescent="0.25">
      <c r="A74" s="250" t="s">
        <v>347</v>
      </c>
      <c r="B74" s="521"/>
      <c r="C74" s="609"/>
      <c r="D74" s="609"/>
      <c r="E74" s="610"/>
      <c r="F74" s="151"/>
      <c r="G74" s="110"/>
      <c r="H74" s="110"/>
      <c r="I74" s="110"/>
      <c r="J74" s="110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  <c r="IV74" s="13"/>
      <c r="IW74" s="13"/>
      <c r="IX74" s="13"/>
      <c r="IY74" s="13"/>
      <c r="IZ74" s="13"/>
      <c r="JA74" s="13"/>
      <c r="JB74" s="13"/>
      <c r="JC74" s="13"/>
      <c r="JD74" s="13"/>
      <c r="JE74" s="13"/>
      <c r="JF74" s="13"/>
      <c r="JG74" s="13"/>
      <c r="JH74" s="13"/>
      <c r="JI74" s="13"/>
      <c r="JJ74" s="13"/>
      <c r="JK74" s="13"/>
      <c r="JL74" s="13"/>
      <c r="JM74" s="13"/>
    </row>
    <row r="75" spans="1:273" ht="15.75" x14ac:dyDescent="0.25">
      <c r="A75" s="250" t="s">
        <v>348</v>
      </c>
      <c r="B75" s="575"/>
      <c r="C75" s="721"/>
      <c r="D75" s="721"/>
      <c r="E75" s="722"/>
      <c r="F75" s="151"/>
      <c r="G75" s="110"/>
      <c r="H75" s="110"/>
      <c r="I75" s="110"/>
      <c r="J75" s="110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  <c r="IV75" s="13"/>
      <c r="IW75" s="13"/>
      <c r="IX75" s="13"/>
      <c r="IY75" s="13"/>
      <c r="IZ75" s="13"/>
      <c r="JA75" s="13"/>
      <c r="JB75" s="13"/>
      <c r="JC75" s="13"/>
      <c r="JD75" s="13"/>
      <c r="JE75" s="13"/>
      <c r="JF75" s="13"/>
      <c r="JG75" s="13"/>
      <c r="JH75" s="13"/>
      <c r="JI75" s="13"/>
      <c r="JJ75" s="13"/>
      <c r="JK75" s="13"/>
      <c r="JL75" s="13"/>
      <c r="JM75" s="13"/>
    </row>
    <row r="76" spans="1:273" ht="15.75" x14ac:dyDescent="0.25">
      <c r="A76" s="37"/>
      <c r="B76" s="578" t="s">
        <v>196</v>
      </c>
      <c r="C76" s="579"/>
      <c r="D76" s="579"/>
      <c r="E76" s="580"/>
      <c r="F76" s="153" t="s">
        <v>9</v>
      </c>
      <c r="G76" s="6" t="s">
        <v>315</v>
      </c>
      <c r="H76" s="6">
        <f>SUM(H74:H75)</f>
        <v>0</v>
      </c>
      <c r="I76" s="268">
        <f>SUM(I74:I75)</f>
        <v>0</v>
      </c>
      <c r="J76" s="268">
        <f>SUM(J74:J75)</f>
        <v>0</v>
      </c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  <c r="IW76" s="13"/>
      <c r="IX76" s="13"/>
      <c r="IY76" s="13"/>
      <c r="IZ76" s="13"/>
      <c r="JA76" s="13"/>
      <c r="JB76" s="13"/>
      <c r="JC76" s="13"/>
      <c r="JD76" s="13"/>
      <c r="JE76" s="13"/>
      <c r="JF76" s="13"/>
      <c r="JG76" s="13"/>
      <c r="JH76" s="13"/>
      <c r="JI76" s="13"/>
      <c r="JJ76" s="13"/>
      <c r="JK76" s="13"/>
      <c r="JL76" s="13"/>
      <c r="JM76" s="13"/>
    </row>
    <row r="77" spans="1:273" ht="15.75" x14ac:dyDescent="0.25">
      <c r="A77" s="55"/>
      <c r="B77" s="147"/>
      <c r="C77" s="158"/>
      <c r="D77" s="158"/>
      <c r="E77" s="158"/>
      <c r="F77" s="148"/>
      <c r="G77" s="157"/>
      <c r="H77" s="157"/>
      <c r="I77" s="157"/>
      <c r="J77" s="157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  <c r="IW77" s="13"/>
      <c r="IX77" s="13"/>
      <c r="IY77" s="13"/>
      <c r="IZ77" s="13"/>
      <c r="JA77" s="13"/>
      <c r="JB77" s="13"/>
      <c r="JC77" s="13"/>
      <c r="JD77" s="13"/>
      <c r="JE77" s="13"/>
      <c r="JF77" s="13"/>
      <c r="JG77" s="13"/>
      <c r="JH77" s="13"/>
      <c r="JI77" s="13"/>
      <c r="JJ77" s="13"/>
      <c r="JK77" s="13"/>
      <c r="JL77" s="13"/>
      <c r="JM77" s="13"/>
    </row>
    <row r="78" spans="1:273" ht="15.75" x14ac:dyDescent="0.25">
      <c r="A78" s="55"/>
      <c r="B78" s="147"/>
      <c r="C78" s="158"/>
      <c r="D78" s="158"/>
      <c r="E78" s="158"/>
      <c r="F78" s="148"/>
      <c r="G78" s="157"/>
      <c r="H78" s="157"/>
      <c r="I78" s="157"/>
      <c r="J78" s="157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  <c r="IW78" s="13"/>
      <c r="IX78" s="13"/>
      <c r="IY78" s="13"/>
      <c r="IZ78" s="13"/>
      <c r="JA78" s="13"/>
      <c r="JB78" s="13"/>
      <c r="JC78" s="13"/>
      <c r="JD78" s="13"/>
      <c r="JE78" s="13"/>
      <c r="JF78" s="13"/>
      <c r="JG78" s="13"/>
      <c r="JH78" s="13"/>
      <c r="JI78" s="13"/>
      <c r="JJ78" s="13"/>
      <c r="JK78" s="13"/>
      <c r="JL78" s="13"/>
      <c r="JM78" s="13"/>
    </row>
    <row r="79" spans="1:273" ht="15.75" x14ac:dyDescent="0.25">
      <c r="A79" s="626" t="s">
        <v>241</v>
      </c>
      <c r="B79" s="564"/>
      <c r="C79" s="564"/>
      <c r="D79" s="564"/>
      <c r="E79" s="564"/>
      <c r="F79" s="564"/>
      <c r="G79" s="564"/>
      <c r="H79" s="564"/>
      <c r="I79" s="564"/>
      <c r="J79" s="564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  <c r="IW79" s="13"/>
      <c r="IX79" s="13"/>
      <c r="IY79" s="13"/>
      <c r="IZ79" s="13"/>
      <c r="JA79" s="13"/>
      <c r="JB79" s="13"/>
      <c r="JC79" s="13"/>
      <c r="JD79" s="13"/>
      <c r="JE79" s="13"/>
      <c r="JF79" s="13"/>
      <c r="JG79" s="13"/>
      <c r="JH79" s="13"/>
      <c r="JI79" s="13"/>
      <c r="JJ79" s="13"/>
      <c r="JK79" s="13"/>
      <c r="JL79" s="13"/>
      <c r="JM79" s="13"/>
    </row>
    <row r="80" spans="1:273" ht="15.75" x14ac:dyDescent="0.25">
      <c r="A80" s="251"/>
      <c r="B80" s="248"/>
      <c r="C80" s="248"/>
      <c r="D80" s="248"/>
      <c r="E80" s="248"/>
      <c r="F80" s="248"/>
      <c r="G80" s="248"/>
      <c r="H80" s="248"/>
      <c r="I80" s="248"/>
      <c r="J80" s="248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  <c r="IU80" s="13"/>
      <c r="IV80" s="13"/>
      <c r="IW80" s="13"/>
      <c r="IX80" s="13"/>
      <c r="IY80" s="13"/>
      <c r="IZ80" s="13"/>
      <c r="JA80" s="13"/>
      <c r="JB80" s="13"/>
      <c r="JC80" s="13"/>
      <c r="JD80" s="13"/>
      <c r="JE80" s="13"/>
      <c r="JF80" s="13"/>
      <c r="JG80" s="13"/>
      <c r="JH80" s="13"/>
      <c r="JI80" s="13"/>
      <c r="JJ80" s="13"/>
      <c r="JK80" s="13"/>
      <c r="JL80" s="13"/>
      <c r="JM80" s="13"/>
    </row>
    <row r="81" spans="1:273" ht="15.75" x14ac:dyDescent="0.25">
      <c r="A81" s="45"/>
      <c r="B81" s="30" t="s">
        <v>198</v>
      </c>
      <c r="C81" s="582" t="s">
        <v>336</v>
      </c>
      <c r="D81" s="583"/>
      <c r="E81" s="583"/>
      <c r="F81" s="583"/>
      <c r="G81" s="583"/>
      <c r="H81" s="583"/>
      <c r="I81" s="583"/>
      <c r="J81" s="58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  <c r="IU81" s="13"/>
      <c r="IV81" s="13"/>
      <c r="IW81" s="13"/>
      <c r="IX81" s="13"/>
      <c r="IY81" s="13"/>
      <c r="IZ81" s="13"/>
      <c r="JA81" s="13"/>
      <c r="JB81" s="13"/>
      <c r="JC81" s="13"/>
      <c r="JD81" s="13"/>
      <c r="JE81" s="13"/>
      <c r="JF81" s="13"/>
      <c r="JG81" s="13"/>
      <c r="JH81" s="13"/>
      <c r="JI81" s="13"/>
      <c r="JJ81" s="13"/>
      <c r="JK81" s="13"/>
      <c r="JL81" s="13"/>
      <c r="JM81" s="13"/>
    </row>
    <row r="82" spans="1:273" x14ac:dyDescent="0.25"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  <c r="IU82" s="13"/>
      <c r="IV82" s="13"/>
      <c r="IW82" s="13"/>
      <c r="IX82" s="13"/>
      <c r="IY82" s="13"/>
      <c r="IZ82" s="13"/>
      <c r="JA82" s="13"/>
      <c r="JB82" s="13"/>
      <c r="JC82" s="13"/>
      <c r="JD82" s="13"/>
      <c r="JE82" s="13"/>
      <c r="JF82" s="13"/>
      <c r="JG82" s="13"/>
      <c r="JH82" s="13"/>
      <c r="JI82" s="13"/>
      <c r="JJ82" s="13"/>
      <c r="JK82" s="13"/>
      <c r="JL82" s="13"/>
      <c r="JM82" s="13"/>
    </row>
    <row r="83" spans="1:273" ht="60" x14ac:dyDescent="0.25">
      <c r="A83" s="585" t="s">
        <v>200</v>
      </c>
      <c r="B83" s="584"/>
      <c r="C83" s="584"/>
      <c r="D83" s="584"/>
      <c r="E83" s="584"/>
      <c r="F83" s="584"/>
      <c r="G83" s="584"/>
      <c r="H83" s="458"/>
      <c r="I83" s="241" t="s">
        <v>273</v>
      </c>
      <c r="J83" s="241" t="s">
        <v>274</v>
      </c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  <c r="IU83" s="13"/>
      <c r="IV83" s="13"/>
      <c r="IW83" s="13"/>
      <c r="IX83" s="13"/>
      <c r="IY83" s="13"/>
      <c r="IZ83" s="13"/>
      <c r="JA83" s="13"/>
      <c r="JB83" s="13"/>
      <c r="JC83" s="13"/>
      <c r="JD83" s="13"/>
      <c r="JE83" s="13"/>
      <c r="JF83" s="13"/>
      <c r="JG83" s="13"/>
      <c r="JH83" s="13"/>
      <c r="JI83" s="13"/>
      <c r="JJ83" s="13"/>
      <c r="JK83" s="13"/>
      <c r="JL83" s="13"/>
      <c r="JM83" s="13"/>
    </row>
    <row r="84" spans="1:273" ht="75" x14ac:dyDescent="0.25">
      <c r="A84" s="241" t="s">
        <v>201</v>
      </c>
      <c r="B84" s="457" t="s">
        <v>157</v>
      </c>
      <c r="C84" s="584"/>
      <c r="D84" s="584"/>
      <c r="E84" s="458"/>
      <c r="F84" s="47" t="s">
        <v>234</v>
      </c>
      <c r="G84" s="47" t="s">
        <v>235</v>
      </c>
      <c r="H84" s="47" t="s">
        <v>340</v>
      </c>
      <c r="I84" s="138" t="s">
        <v>216</v>
      </c>
      <c r="J84" s="138" t="s">
        <v>216</v>
      </c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  <c r="IV84" s="13"/>
      <c r="IW84" s="13"/>
      <c r="IX84" s="13"/>
      <c r="IY84" s="13"/>
      <c r="IZ84" s="13"/>
      <c r="JA84" s="13"/>
      <c r="JB84" s="13"/>
      <c r="JC84" s="13"/>
      <c r="JD84" s="13"/>
      <c r="JE84" s="13"/>
      <c r="JF84" s="13"/>
      <c r="JG84" s="13"/>
      <c r="JH84" s="13"/>
      <c r="JI84" s="13"/>
      <c r="JJ84" s="13"/>
      <c r="JK84" s="13"/>
      <c r="JL84" s="13"/>
      <c r="JM84" s="13"/>
    </row>
    <row r="85" spans="1:273" x14ac:dyDescent="0.25">
      <c r="A85" s="54">
        <v>1</v>
      </c>
      <c r="B85" s="570" t="s">
        <v>1</v>
      </c>
      <c r="C85" s="572"/>
      <c r="D85" s="572"/>
      <c r="E85" s="571"/>
      <c r="F85" s="246" t="s">
        <v>2</v>
      </c>
      <c r="G85" s="246" t="s">
        <v>124</v>
      </c>
      <c r="H85" s="246" t="s">
        <v>3</v>
      </c>
      <c r="I85" s="133" t="s">
        <v>4</v>
      </c>
      <c r="J85" s="54">
        <v>7</v>
      </c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  <c r="IV85" s="13"/>
      <c r="IW85" s="13"/>
      <c r="IX85" s="13"/>
      <c r="IY85" s="13"/>
      <c r="IZ85" s="13"/>
      <c r="JA85" s="13"/>
      <c r="JB85" s="13"/>
      <c r="JC85" s="13"/>
      <c r="JD85" s="13"/>
      <c r="JE85" s="13"/>
      <c r="JF85" s="13"/>
      <c r="JG85" s="13"/>
      <c r="JH85" s="13"/>
      <c r="JI85" s="13"/>
      <c r="JJ85" s="13"/>
      <c r="JK85" s="13"/>
      <c r="JL85" s="13"/>
      <c r="JM85" s="13"/>
    </row>
    <row r="86" spans="1:273" ht="15.75" x14ac:dyDescent="0.25">
      <c r="A86" s="250" t="s">
        <v>347</v>
      </c>
      <c r="B86" s="521"/>
      <c r="C86" s="606"/>
      <c r="D86" s="606"/>
      <c r="E86" s="523"/>
      <c r="F86" s="159"/>
      <c r="G86" s="243"/>
      <c r="H86" s="243"/>
      <c r="I86" s="113"/>
      <c r="J86" s="110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  <c r="IU86" s="13"/>
      <c r="IV86" s="13"/>
      <c r="IW86" s="13"/>
      <c r="IX86" s="13"/>
      <c r="IY86" s="13"/>
      <c r="IZ86" s="13"/>
      <c r="JA86" s="13"/>
      <c r="JB86" s="13"/>
      <c r="JC86" s="13"/>
      <c r="JD86" s="13"/>
      <c r="JE86" s="13"/>
      <c r="JF86" s="13"/>
      <c r="JG86" s="13"/>
      <c r="JH86" s="13"/>
      <c r="JI86" s="13"/>
      <c r="JJ86" s="13"/>
      <c r="JK86" s="13"/>
      <c r="JL86" s="13"/>
      <c r="JM86" s="13"/>
    </row>
    <row r="87" spans="1:273" ht="15.75" x14ac:dyDescent="0.25">
      <c r="A87" s="250" t="s">
        <v>348</v>
      </c>
      <c r="B87" s="521"/>
      <c r="C87" s="606"/>
      <c r="D87" s="606"/>
      <c r="E87" s="607"/>
      <c r="F87" s="151"/>
      <c r="G87" s="110"/>
      <c r="H87" s="110"/>
      <c r="I87" s="110"/>
      <c r="J87" s="110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  <c r="IU87" s="13"/>
      <c r="IV87" s="13"/>
      <c r="IW87" s="13"/>
      <c r="IX87" s="13"/>
      <c r="IY87" s="13"/>
      <c r="IZ87" s="13"/>
      <c r="JA87" s="13"/>
      <c r="JB87" s="13"/>
      <c r="JC87" s="13"/>
      <c r="JD87" s="13"/>
      <c r="JE87" s="13"/>
      <c r="JF87" s="13"/>
      <c r="JG87" s="13"/>
      <c r="JH87" s="13"/>
      <c r="JI87" s="13"/>
      <c r="JJ87" s="13"/>
      <c r="JK87" s="13"/>
      <c r="JL87" s="13"/>
      <c r="JM87" s="13"/>
    </row>
    <row r="88" spans="1:273" ht="15.75" x14ac:dyDescent="0.25">
      <c r="A88" s="37"/>
      <c r="B88" s="578" t="s">
        <v>196</v>
      </c>
      <c r="C88" s="579"/>
      <c r="D88" s="579"/>
      <c r="E88" s="580"/>
      <c r="F88" s="153" t="s">
        <v>9</v>
      </c>
      <c r="G88" s="153" t="s">
        <v>9</v>
      </c>
      <c r="H88" s="40">
        <f>SUM(H86:H87)</f>
        <v>0</v>
      </c>
      <c r="I88" s="257">
        <f>SUM(I86:I87)</f>
        <v>0</v>
      </c>
      <c r="J88" s="257">
        <f>SUM(J86:J87)</f>
        <v>0</v>
      </c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  <c r="IU88" s="13"/>
      <c r="IV88" s="13"/>
      <c r="IW88" s="13"/>
      <c r="IX88" s="13"/>
      <c r="IY88" s="13"/>
      <c r="IZ88" s="13"/>
      <c r="JA88" s="13"/>
      <c r="JB88" s="13"/>
      <c r="JC88" s="13"/>
      <c r="JD88" s="13"/>
      <c r="JE88" s="13"/>
      <c r="JF88" s="13"/>
      <c r="JG88" s="13"/>
      <c r="JH88" s="13"/>
      <c r="JI88" s="13"/>
      <c r="JJ88" s="13"/>
      <c r="JK88" s="13"/>
      <c r="JL88" s="13"/>
      <c r="JM88" s="13"/>
    </row>
    <row r="89" spans="1:273" x14ac:dyDescent="0.25"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  <c r="IU89" s="13"/>
      <c r="IV89" s="13"/>
      <c r="IW89" s="13"/>
      <c r="IX89" s="13"/>
      <c r="IY89" s="13"/>
      <c r="IZ89" s="13"/>
      <c r="JA89" s="13"/>
      <c r="JB89" s="13"/>
      <c r="JC89" s="13"/>
      <c r="JD89" s="13"/>
      <c r="JE89" s="13"/>
      <c r="JF89" s="13"/>
      <c r="JG89" s="13"/>
      <c r="JH89" s="13"/>
      <c r="JI89" s="13"/>
      <c r="JJ89" s="13"/>
      <c r="JK89" s="13"/>
      <c r="JL89" s="13"/>
      <c r="JM89" s="13"/>
    </row>
    <row r="90" spans="1:273" ht="236.25" x14ac:dyDescent="0.25">
      <c r="A90" s="565" t="s">
        <v>242</v>
      </c>
      <c r="B90" s="564"/>
      <c r="C90" s="564"/>
      <c r="D90" s="564"/>
      <c r="E90" s="564"/>
      <c r="F90" s="564"/>
      <c r="G90" s="564"/>
      <c r="H90" s="564"/>
      <c r="I90" s="564"/>
      <c r="J90" s="564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  <c r="IU90" s="13"/>
      <c r="IV90" s="13"/>
      <c r="IW90" s="13"/>
      <c r="IX90" s="13"/>
      <c r="IY90" s="13"/>
      <c r="IZ90" s="13"/>
      <c r="JA90" s="13"/>
      <c r="JB90" s="13"/>
      <c r="JC90" s="13"/>
      <c r="JD90" s="13"/>
      <c r="JE90" s="13"/>
      <c r="JF90" s="13"/>
      <c r="JG90" s="13"/>
      <c r="JH90" s="13"/>
      <c r="JI90" s="13"/>
      <c r="JJ90" s="13"/>
      <c r="JK90" s="13"/>
      <c r="JL90" s="13"/>
      <c r="JM90" s="13"/>
    </row>
    <row r="91" spans="1:273" ht="15.75" x14ac:dyDescent="0.25">
      <c r="A91" s="45"/>
      <c r="B91" s="45"/>
      <c r="C91" s="45"/>
      <c r="D91" s="45"/>
      <c r="E91" s="45"/>
      <c r="F91" s="45"/>
      <c r="G91" s="45"/>
      <c r="H91" s="45"/>
      <c r="I91" s="45"/>
      <c r="J91" s="45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  <c r="IU91" s="13"/>
      <c r="IV91" s="13"/>
      <c r="IW91" s="13"/>
      <c r="IX91" s="13"/>
      <c r="IY91" s="13"/>
      <c r="IZ91" s="13"/>
      <c r="JA91" s="13"/>
      <c r="JB91" s="13"/>
      <c r="JC91" s="13"/>
      <c r="JD91" s="13"/>
      <c r="JE91" s="13"/>
      <c r="JF91" s="13"/>
      <c r="JG91" s="13"/>
      <c r="JH91" s="13"/>
      <c r="JI91" s="13"/>
      <c r="JJ91" s="13"/>
      <c r="JK91" s="13"/>
      <c r="JL91" s="13"/>
      <c r="JM91" s="13"/>
    </row>
    <row r="92" spans="1:273" ht="15.75" x14ac:dyDescent="0.25">
      <c r="A92" s="45"/>
      <c r="B92" s="30" t="s">
        <v>198</v>
      </c>
      <c r="C92" s="582" t="s">
        <v>66</v>
      </c>
      <c r="D92" s="583"/>
      <c r="E92" s="583"/>
      <c r="F92" s="583"/>
      <c r="G92" s="583"/>
      <c r="H92" s="583"/>
      <c r="I92" s="583"/>
      <c r="J92" s="58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  <c r="IU92" s="13"/>
      <c r="IV92" s="13"/>
      <c r="IW92" s="13"/>
      <c r="IX92" s="13"/>
      <c r="IY92" s="13"/>
      <c r="IZ92" s="13"/>
      <c r="JA92" s="13"/>
      <c r="JB92" s="13"/>
      <c r="JC92" s="13"/>
      <c r="JD92" s="13"/>
      <c r="JE92" s="13"/>
      <c r="JF92" s="13"/>
      <c r="JG92" s="13"/>
      <c r="JH92" s="13"/>
      <c r="JI92" s="13"/>
      <c r="JJ92" s="13"/>
      <c r="JK92" s="13"/>
      <c r="JL92" s="13"/>
      <c r="JM92" s="13"/>
    </row>
    <row r="93" spans="1:273" x14ac:dyDescent="0.25"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  <c r="IU93" s="13"/>
      <c r="IV93" s="13"/>
      <c r="IW93" s="13"/>
      <c r="IX93" s="13"/>
      <c r="IY93" s="13"/>
      <c r="IZ93" s="13"/>
      <c r="JA93" s="13"/>
      <c r="JB93" s="13"/>
      <c r="JC93" s="13"/>
      <c r="JD93" s="13"/>
      <c r="JE93" s="13"/>
      <c r="JF93" s="13"/>
      <c r="JG93" s="13"/>
      <c r="JH93" s="13"/>
      <c r="JI93" s="13"/>
      <c r="JJ93" s="13"/>
      <c r="JK93" s="13"/>
      <c r="JL93" s="13"/>
      <c r="JM93" s="13"/>
    </row>
    <row r="94" spans="1:273" ht="60" x14ac:dyDescent="0.25">
      <c r="A94" s="585" t="s">
        <v>200</v>
      </c>
      <c r="B94" s="584"/>
      <c r="C94" s="584"/>
      <c r="D94" s="584"/>
      <c r="E94" s="584"/>
      <c r="F94" s="584"/>
      <c r="G94" s="458"/>
      <c r="H94" s="240"/>
      <c r="I94" s="241" t="s">
        <v>273</v>
      </c>
      <c r="J94" s="241" t="s">
        <v>274</v>
      </c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  <c r="IU94" s="13"/>
      <c r="IV94" s="13"/>
      <c r="IW94" s="13"/>
      <c r="IX94" s="13"/>
      <c r="IY94" s="13"/>
      <c r="IZ94" s="13"/>
      <c r="JA94" s="13"/>
      <c r="JB94" s="13"/>
      <c r="JC94" s="13"/>
      <c r="JD94" s="13"/>
      <c r="JE94" s="13"/>
      <c r="JF94" s="13"/>
      <c r="JG94" s="13"/>
      <c r="JH94" s="13"/>
      <c r="JI94" s="13"/>
      <c r="JJ94" s="13"/>
      <c r="JK94" s="13"/>
      <c r="JL94" s="13"/>
      <c r="JM94" s="13"/>
    </row>
    <row r="95" spans="1:273" ht="60" x14ac:dyDescent="0.25">
      <c r="A95" s="241" t="s">
        <v>201</v>
      </c>
      <c r="B95" s="457" t="s">
        <v>157</v>
      </c>
      <c r="C95" s="584"/>
      <c r="D95" s="584"/>
      <c r="E95" s="458"/>
      <c r="F95" s="47" t="s">
        <v>234</v>
      </c>
      <c r="G95" s="47" t="s">
        <v>235</v>
      </c>
      <c r="H95" s="47" t="s">
        <v>236</v>
      </c>
      <c r="I95" s="47" t="s">
        <v>236</v>
      </c>
      <c r="J95" s="47" t="s">
        <v>236</v>
      </c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  <c r="IU95" s="13"/>
      <c r="IV95" s="13"/>
      <c r="IW95" s="13"/>
      <c r="IX95" s="13"/>
      <c r="IY95" s="13"/>
      <c r="IZ95" s="13"/>
      <c r="JA95" s="13"/>
      <c r="JB95" s="13"/>
      <c r="JC95" s="13"/>
      <c r="JD95" s="13"/>
      <c r="JE95" s="13"/>
      <c r="JF95" s="13"/>
      <c r="JG95" s="13"/>
      <c r="JH95" s="13"/>
      <c r="JI95" s="13"/>
      <c r="JJ95" s="13"/>
      <c r="JK95" s="13"/>
      <c r="JL95" s="13"/>
      <c r="JM95" s="13"/>
    </row>
    <row r="96" spans="1:273" x14ac:dyDescent="0.25">
      <c r="A96" s="54">
        <v>1</v>
      </c>
      <c r="B96" s="570" t="s">
        <v>1</v>
      </c>
      <c r="C96" s="572"/>
      <c r="D96" s="572"/>
      <c r="E96" s="571"/>
      <c r="F96" s="246" t="s">
        <v>2</v>
      </c>
      <c r="G96" s="246" t="s">
        <v>124</v>
      </c>
      <c r="H96" s="246" t="s">
        <v>3</v>
      </c>
      <c r="I96" s="133" t="s">
        <v>4</v>
      </c>
      <c r="J96" s="54">
        <v>7</v>
      </c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  <c r="IS96" s="13"/>
      <c r="IT96" s="13"/>
      <c r="IU96" s="13"/>
      <c r="IV96" s="13"/>
      <c r="IW96" s="13"/>
      <c r="IX96" s="13"/>
      <c r="IY96" s="13"/>
      <c r="IZ96" s="13"/>
      <c r="JA96" s="13"/>
      <c r="JB96" s="13"/>
      <c r="JC96" s="13"/>
      <c r="JD96" s="13"/>
      <c r="JE96" s="13"/>
      <c r="JF96" s="13"/>
      <c r="JG96" s="13"/>
      <c r="JH96" s="13"/>
      <c r="JI96" s="13"/>
      <c r="JJ96" s="13"/>
      <c r="JK96" s="13"/>
      <c r="JL96" s="13"/>
      <c r="JM96" s="13"/>
    </row>
    <row r="97" spans="1:273" ht="15.75" x14ac:dyDescent="0.25">
      <c r="A97" s="250" t="s">
        <v>347</v>
      </c>
      <c r="B97" s="521"/>
      <c r="C97" s="606"/>
      <c r="D97" s="606"/>
      <c r="E97" s="523"/>
      <c r="F97" s="253"/>
      <c r="G97" s="242"/>
      <c r="H97" s="243"/>
      <c r="I97" s="113"/>
      <c r="J97" s="110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3"/>
      <c r="IS97" s="13"/>
      <c r="IT97" s="13"/>
      <c r="IU97" s="13"/>
      <c r="IV97" s="13"/>
      <c r="IW97" s="13"/>
      <c r="IX97" s="13"/>
      <c r="IY97" s="13"/>
      <c r="IZ97" s="13"/>
      <c r="JA97" s="13"/>
      <c r="JB97" s="13"/>
      <c r="JC97" s="13"/>
      <c r="JD97" s="13"/>
      <c r="JE97" s="13"/>
      <c r="JF97" s="13"/>
      <c r="JG97" s="13"/>
      <c r="JH97" s="13"/>
      <c r="JI97" s="13"/>
      <c r="JJ97" s="13"/>
      <c r="JK97" s="13"/>
      <c r="JL97" s="13"/>
      <c r="JM97" s="13"/>
    </row>
    <row r="98" spans="1:273" ht="15.75" x14ac:dyDescent="0.25">
      <c r="A98" s="250" t="s">
        <v>348</v>
      </c>
      <c r="B98" s="521"/>
      <c r="C98" s="606"/>
      <c r="D98" s="606"/>
      <c r="E98" s="607"/>
      <c r="F98" s="151"/>
      <c r="G98" s="135"/>
      <c r="H98" s="110"/>
      <c r="I98" s="110"/>
      <c r="J98" s="110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  <c r="IQ98" s="13"/>
      <c r="IR98" s="13"/>
      <c r="IS98" s="13"/>
      <c r="IT98" s="13"/>
      <c r="IU98" s="13"/>
      <c r="IV98" s="13"/>
      <c r="IW98" s="13"/>
      <c r="IX98" s="13"/>
      <c r="IY98" s="13"/>
      <c r="IZ98" s="13"/>
      <c r="JA98" s="13"/>
      <c r="JB98" s="13"/>
      <c r="JC98" s="13"/>
      <c r="JD98" s="13"/>
      <c r="JE98" s="13"/>
      <c r="JF98" s="13"/>
      <c r="JG98" s="13"/>
      <c r="JH98" s="13"/>
      <c r="JI98" s="13"/>
      <c r="JJ98" s="13"/>
      <c r="JK98" s="13"/>
      <c r="JL98" s="13"/>
      <c r="JM98" s="13"/>
    </row>
    <row r="99" spans="1:273" ht="15.75" x14ac:dyDescent="0.25">
      <c r="A99" s="37"/>
      <c r="B99" s="578" t="s">
        <v>196</v>
      </c>
      <c r="C99" s="579"/>
      <c r="D99" s="579"/>
      <c r="E99" s="580"/>
      <c r="F99" s="153" t="s">
        <v>9</v>
      </c>
      <c r="G99" s="153" t="s">
        <v>9</v>
      </c>
      <c r="H99" s="40">
        <f>SUM(H97:H98)</f>
        <v>0</v>
      </c>
      <c r="I99" s="257">
        <f>SUM(I97:I98)</f>
        <v>0</v>
      </c>
      <c r="J99" s="257">
        <f>SUM(J97:J98)</f>
        <v>0</v>
      </c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  <c r="IQ99" s="13"/>
      <c r="IR99" s="13"/>
      <c r="IS99" s="13"/>
      <c r="IT99" s="13"/>
      <c r="IU99" s="13"/>
      <c r="IV99" s="13"/>
      <c r="IW99" s="13"/>
      <c r="IX99" s="13"/>
      <c r="IY99" s="13"/>
      <c r="IZ99" s="13"/>
      <c r="JA99" s="13"/>
      <c r="JB99" s="13"/>
      <c r="JC99" s="13"/>
      <c r="JD99" s="13"/>
      <c r="JE99" s="13"/>
      <c r="JF99" s="13"/>
      <c r="JG99" s="13"/>
      <c r="JH99" s="13"/>
      <c r="JI99" s="13"/>
      <c r="JJ99" s="13"/>
      <c r="JK99" s="13"/>
      <c r="JL99" s="13"/>
      <c r="JM99" s="13"/>
    </row>
    <row r="100" spans="1:273" ht="15.75" x14ac:dyDescent="0.25">
      <c r="A100" s="55"/>
      <c r="B100" s="147"/>
      <c r="C100" s="158"/>
      <c r="D100" s="158"/>
      <c r="E100" s="163"/>
      <c r="F100" s="148"/>
      <c r="G100" s="164"/>
      <c r="H100" s="164"/>
      <c r="I100" s="164"/>
      <c r="J100" s="164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3"/>
      <c r="IS100" s="13"/>
      <c r="IT100" s="13"/>
      <c r="IU100" s="13"/>
      <c r="IV100" s="13"/>
      <c r="IW100" s="13"/>
      <c r="IX100" s="13"/>
      <c r="IY100" s="13"/>
      <c r="IZ100" s="13"/>
      <c r="JA100" s="13"/>
      <c r="JB100" s="13"/>
      <c r="JC100" s="13"/>
      <c r="JD100" s="13"/>
      <c r="JE100" s="13"/>
      <c r="JF100" s="13"/>
      <c r="JG100" s="13"/>
      <c r="JH100" s="13"/>
      <c r="JI100" s="13"/>
      <c r="JJ100" s="13"/>
      <c r="JK100" s="13"/>
      <c r="JL100" s="13"/>
      <c r="JM100" s="13"/>
    </row>
    <row r="101" spans="1:273" ht="173.25" x14ac:dyDescent="0.25">
      <c r="A101" s="565" t="s">
        <v>243</v>
      </c>
      <c r="B101" s="564"/>
      <c r="C101" s="564"/>
      <c r="D101" s="564"/>
      <c r="E101" s="564"/>
      <c r="F101" s="564"/>
      <c r="G101" s="564"/>
      <c r="H101" s="564"/>
      <c r="I101" s="564"/>
      <c r="J101" s="564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  <c r="IR101" s="13"/>
      <c r="IS101" s="13"/>
      <c r="IT101" s="13"/>
      <c r="IU101" s="13"/>
      <c r="IV101" s="13"/>
      <c r="IW101" s="13"/>
      <c r="IX101" s="13"/>
      <c r="IY101" s="13"/>
      <c r="IZ101" s="13"/>
      <c r="JA101" s="13"/>
      <c r="JB101" s="13"/>
      <c r="JC101" s="13"/>
      <c r="JD101" s="13"/>
      <c r="JE101" s="13"/>
      <c r="JF101" s="13"/>
      <c r="JG101" s="13"/>
      <c r="JH101" s="13"/>
      <c r="JI101" s="13"/>
      <c r="JJ101" s="13"/>
      <c r="JK101" s="13"/>
      <c r="JL101" s="13"/>
      <c r="JM101" s="13"/>
    </row>
    <row r="102" spans="1:273" ht="15.75" x14ac:dyDescent="0.2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  <c r="IR102" s="13"/>
      <c r="IS102" s="13"/>
      <c r="IT102" s="13"/>
      <c r="IU102" s="13"/>
      <c r="IV102" s="13"/>
      <c r="IW102" s="13"/>
      <c r="IX102" s="13"/>
      <c r="IY102" s="13"/>
      <c r="IZ102" s="13"/>
      <c r="JA102" s="13"/>
      <c r="JB102" s="13"/>
      <c r="JC102" s="13"/>
      <c r="JD102" s="13"/>
      <c r="JE102" s="13"/>
      <c r="JF102" s="13"/>
      <c r="JG102" s="13"/>
      <c r="JH102" s="13"/>
      <c r="JI102" s="13"/>
      <c r="JJ102" s="13"/>
      <c r="JK102" s="13"/>
      <c r="JL102" s="13"/>
      <c r="JM102" s="13"/>
    </row>
    <row r="103" spans="1:273" ht="141.75" x14ac:dyDescent="0.25">
      <c r="A103" s="565" t="s">
        <v>244</v>
      </c>
      <c r="B103" s="564"/>
      <c r="C103" s="564"/>
      <c r="D103" s="564"/>
      <c r="E103" s="564"/>
      <c r="F103" s="564"/>
      <c r="G103" s="564"/>
      <c r="H103" s="564"/>
      <c r="I103" s="564"/>
      <c r="J103" s="564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  <c r="IT103" s="13"/>
      <c r="IU103" s="13"/>
      <c r="IV103" s="13"/>
      <c r="IW103" s="13"/>
      <c r="IX103" s="13"/>
      <c r="IY103" s="13"/>
      <c r="IZ103" s="13"/>
      <c r="JA103" s="13"/>
      <c r="JB103" s="13"/>
      <c r="JC103" s="13"/>
      <c r="JD103" s="13"/>
      <c r="JE103" s="13"/>
      <c r="JF103" s="13"/>
      <c r="JG103" s="13"/>
      <c r="JH103" s="13"/>
      <c r="JI103" s="13"/>
      <c r="JJ103" s="13"/>
      <c r="JK103" s="13"/>
      <c r="JL103" s="13"/>
      <c r="JM103" s="13"/>
    </row>
    <row r="104" spans="1:273" ht="15.75" x14ac:dyDescent="0.2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N104" s="13"/>
      <c r="IO104" s="13"/>
      <c r="IP104" s="13"/>
      <c r="IQ104" s="13"/>
      <c r="IR104" s="13"/>
      <c r="IS104" s="13"/>
      <c r="IT104" s="13"/>
      <c r="IU104" s="13"/>
      <c r="IV104" s="13"/>
      <c r="IW104" s="13"/>
      <c r="IX104" s="13"/>
      <c r="IY104" s="13"/>
      <c r="IZ104" s="13"/>
      <c r="JA104" s="13"/>
      <c r="JB104" s="13"/>
      <c r="JC104" s="13"/>
      <c r="JD104" s="13"/>
      <c r="JE104" s="13"/>
      <c r="JF104" s="13"/>
      <c r="JG104" s="13"/>
      <c r="JH104" s="13"/>
      <c r="JI104" s="13"/>
      <c r="JJ104" s="13"/>
      <c r="JK104" s="13"/>
      <c r="JL104" s="13"/>
      <c r="JM104" s="13"/>
    </row>
    <row r="105" spans="1:273" ht="15.75" x14ac:dyDescent="0.25">
      <c r="A105" s="45"/>
      <c r="B105" s="30" t="s">
        <v>198</v>
      </c>
      <c r="C105" s="582" t="s">
        <v>103</v>
      </c>
      <c r="D105" s="583"/>
      <c r="E105" s="583"/>
      <c r="F105" s="583"/>
      <c r="G105" s="583"/>
      <c r="H105" s="583"/>
      <c r="I105" s="583"/>
      <c r="J105" s="58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3"/>
      <c r="IS105" s="13"/>
      <c r="IT105" s="13"/>
      <c r="IU105" s="13"/>
      <c r="IV105" s="13"/>
      <c r="IW105" s="13"/>
      <c r="IX105" s="13"/>
      <c r="IY105" s="13"/>
      <c r="IZ105" s="13"/>
      <c r="JA105" s="13"/>
      <c r="JB105" s="13"/>
      <c r="JC105" s="13"/>
      <c r="JD105" s="13"/>
      <c r="JE105" s="13"/>
      <c r="JF105" s="13"/>
      <c r="JG105" s="13"/>
      <c r="JH105" s="13"/>
      <c r="JI105" s="13"/>
      <c r="JJ105" s="13"/>
      <c r="JK105" s="13"/>
      <c r="JL105" s="13"/>
      <c r="JM105" s="13"/>
    </row>
    <row r="106" spans="1:273" x14ac:dyDescent="0.25"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  <c r="IO106" s="13"/>
      <c r="IP106" s="13"/>
      <c r="IQ106" s="13"/>
      <c r="IR106" s="13"/>
      <c r="IS106" s="13"/>
      <c r="IT106" s="13"/>
      <c r="IU106" s="13"/>
      <c r="IV106" s="13"/>
      <c r="IW106" s="13"/>
      <c r="IX106" s="13"/>
      <c r="IY106" s="13"/>
      <c r="IZ106" s="13"/>
      <c r="JA106" s="13"/>
      <c r="JB106" s="13"/>
      <c r="JC106" s="13"/>
      <c r="JD106" s="13"/>
      <c r="JE106" s="13"/>
      <c r="JF106" s="13"/>
      <c r="JG106" s="13"/>
      <c r="JH106" s="13"/>
      <c r="JI106" s="13"/>
      <c r="JJ106" s="13"/>
      <c r="JK106" s="13"/>
      <c r="JL106" s="13"/>
      <c r="JM106" s="13"/>
    </row>
    <row r="107" spans="1:273" ht="90" x14ac:dyDescent="0.25">
      <c r="A107" s="585" t="s">
        <v>200</v>
      </c>
      <c r="B107" s="584"/>
      <c r="C107" s="584"/>
      <c r="D107" s="584"/>
      <c r="E107" s="584"/>
      <c r="F107" s="584"/>
      <c r="G107" s="584"/>
      <c r="H107" s="458"/>
      <c r="I107" s="241" t="s">
        <v>273</v>
      </c>
      <c r="J107" s="241" t="s">
        <v>274</v>
      </c>
      <c r="K107" s="241" t="s">
        <v>278</v>
      </c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  <c r="IM107" s="13"/>
      <c r="IN107" s="13"/>
      <c r="IO107" s="13"/>
      <c r="IP107" s="13"/>
      <c r="IQ107" s="13"/>
      <c r="IR107" s="13"/>
      <c r="IS107" s="13"/>
      <c r="IT107" s="13"/>
      <c r="IU107" s="13"/>
      <c r="IV107" s="13"/>
      <c r="IW107" s="13"/>
      <c r="IX107" s="13"/>
      <c r="IY107" s="13"/>
      <c r="IZ107" s="13"/>
      <c r="JA107" s="13"/>
      <c r="JB107" s="13"/>
      <c r="JC107" s="13"/>
      <c r="JD107" s="13"/>
      <c r="JE107" s="13"/>
      <c r="JF107" s="13"/>
      <c r="JG107" s="13"/>
      <c r="JH107" s="13"/>
      <c r="JI107" s="13"/>
      <c r="JJ107" s="13"/>
      <c r="JK107" s="13"/>
      <c r="JL107" s="13"/>
      <c r="JM107" s="13"/>
    </row>
    <row r="108" spans="1:273" ht="60" x14ac:dyDescent="0.25">
      <c r="A108" s="241" t="s">
        <v>201</v>
      </c>
      <c r="B108" s="457" t="s">
        <v>238</v>
      </c>
      <c r="C108" s="458"/>
      <c r="D108" s="47" t="s">
        <v>245</v>
      </c>
      <c r="E108" s="47" t="s">
        <v>246</v>
      </c>
      <c r="F108" s="47" t="s">
        <v>247</v>
      </c>
      <c r="G108" s="47" t="s">
        <v>338</v>
      </c>
      <c r="H108" s="47" t="s">
        <v>206</v>
      </c>
      <c r="I108" s="47" t="s">
        <v>206</v>
      </c>
      <c r="J108" s="47" t="s">
        <v>206</v>
      </c>
      <c r="K108" s="47" t="s">
        <v>206</v>
      </c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N108" s="13"/>
      <c r="IO108" s="13"/>
      <c r="IP108" s="13"/>
      <c r="IQ108" s="13"/>
      <c r="IR108" s="13"/>
      <c r="IS108" s="13"/>
      <c r="IT108" s="13"/>
      <c r="IU108" s="13"/>
      <c r="IV108" s="13"/>
      <c r="IW108" s="13"/>
      <c r="IX108" s="13"/>
      <c r="IY108" s="13"/>
      <c r="IZ108" s="13"/>
      <c r="JA108" s="13"/>
      <c r="JB108" s="13"/>
      <c r="JC108" s="13"/>
      <c r="JD108" s="13"/>
      <c r="JE108" s="13"/>
      <c r="JF108" s="13"/>
      <c r="JG108" s="13"/>
      <c r="JH108" s="13"/>
      <c r="JI108" s="13"/>
      <c r="JJ108" s="13"/>
      <c r="JK108" s="13"/>
      <c r="JL108" s="13"/>
      <c r="JM108" s="13"/>
    </row>
    <row r="109" spans="1:273" x14ac:dyDescent="0.25">
      <c r="A109" s="54">
        <v>1</v>
      </c>
      <c r="B109" s="604" t="s">
        <v>1</v>
      </c>
      <c r="C109" s="605"/>
      <c r="D109" s="247">
        <v>3</v>
      </c>
      <c r="E109" s="246" t="s">
        <v>124</v>
      </c>
      <c r="F109" s="246" t="s">
        <v>3</v>
      </c>
      <c r="G109" s="246" t="s">
        <v>4</v>
      </c>
      <c r="H109" s="246" t="s">
        <v>5</v>
      </c>
      <c r="I109" s="133" t="s">
        <v>6</v>
      </c>
      <c r="J109" s="54">
        <v>9</v>
      </c>
      <c r="K109" s="54">
        <v>10</v>
      </c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  <c r="IM109" s="13"/>
      <c r="IN109" s="13"/>
      <c r="IO109" s="13"/>
      <c r="IP109" s="13"/>
      <c r="IQ109" s="13"/>
      <c r="IR109" s="13"/>
      <c r="IS109" s="13"/>
      <c r="IT109" s="13"/>
      <c r="IU109" s="13"/>
      <c r="IV109" s="13"/>
      <c r="IW109" s="13"/>
      <c r="IX109" s="13"/>
      <c r="IY109" s="13"/>
      <c r="IZ109" s="13"/>
      <c r="JA109" s="13"/>
      <c r="JB109" s="13"/>
      <c r="JC109" s="13"/>
      <c r="JD109" s="13"/>
      <c r="JE109" s="13"/>
      <c r="JF109" s="13"/>
      <c r="JG109" s="13"/>
      <c r="JH109" s="13"/>
      <c r="JI109" s="13"/>
      <c r="JJ109" s="13"/>
      <c r="JK109" s="13"/>
      <c r="JL109" s="13"/>
      <c r="JM109" s="13"/>
    </row>
    <row r="110" spans="1:273" ht="60" x14ac:dyDescent="0.25">
      <c r="A110" s="250" t="s">
        <v>347</v>
      </c>
      <c r="B110" s="690" t="s">
        <v>248</v>
      </c>
      <c r="C110" s="691"/>
      <c r="D110" s="254"/>
      <c r="E110" s="253"/>
      <c r="F110" s="253"/>
      <c r="G110" s="127"/>
      <c r="H110" s="243"/>
      <c r="I110" s="113"/>
      <c r="J110" s="110"/>
      <c r="K110" s="110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N110" s="13"/>
      <c r="IO110" s="13"/>
      <c r="IP110" s="13"/>
      <c r="IQ110" s="13"/>
      <c r="IR110" s="13"/>
      <c r="IS110" s="13"/>
      <c r="IT110" s="13"/>
      <c r="IU110" s="13"/>
      <c r="IV110" s="13"/>
      <c r="IW110" s="13"/>
      <c r="IX110" s="13"/>
      <c r="IY110" s="13"/>
      <c r="IZ110" s="13"/>
      <c r="JA110" s="13"/>
      <c r="JB110" s="13"/>
      <c r="JC110" s="13"/>
      <c r="JD110" s="13"/>
      <c r="JE110" s="13"/>
      <c r="JF110" s="13"/>
      <c r="JG110" s="13"/>
      <c r="JH110" s="13"/>
      <c r="JI110" s="13"/>
      <c r="JJ110" s="13"/>
      <c r="JK110" s="13"/>
      <c r="JL110" s="13"/>
      <c r="JM110" s="13"/>
    </row>
    <row r="111" spans="1:273" ht="15.75" x14ac:dyDescent="0.25">
      <c r="A111" s="250" t="s">
        <v>348</v>
      </c>
      <c r="B111" s="694"/>
      <c r="C111" s="695"/>
      <c r="D111" s="254"/>
      <c r="E111" s="253"/>
      <c r="F111" s="253"/>
      <c r="G111" s="127"/>
      <c r="H111" s="243"/>
      <c r="I111" s="113"/>
      <c r="J111" s="110"/>
      <c r="K111" s="110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  <c r="IO111" s="13"/>
      <c r="IP111" s="13"/>
      <c r="IQ111" s="13"/>
      <c r="IR111" s="13"/>
      <c r="IS111" s="13"/>
      <c r="IT111" s="13"/>
      <c r="IU111" s="13"/>
      <c r="IV111" s="13"/>
      <c r="IW111" s="13"/>
      <c r="IX111" s="13"/>
      <c r="IY111" s="13"/>
      <c r="IZ111" s="13"/>
      <c r="JA111" s="13"/>
      <c r="JB111" s="13"/>
      <c r="JC111" s="13"/>
      <c r="JD111" s="13"/>
      <c r="JE111" s="13"/>
      <c r="JF111" s="13"/>
      <c r="JG111" s="13"/>
      <c r="JH111" s="13"/>
      <c r="JI111" s="13"/>
      <c r="JJ111" s="13"/>
      <c r="JK111" s="13"/>
      <c r="JL111" s="13"/>
      <c r="JM111" s="13"/>
    </row>
    <row r="112" spans="1:273" ht="15.75" x14ac:dyDescent="0.25">
      <c r="A112" s="250" t="s">
        <v>349</v>
      </c>
      <c r="B112" s="694"/>
      <c r="C112" s="695"/>
      <c r="D112" s="254"/>
      <c r="E112" s="253"/>
      <c r="F112" s="253"/>
      <c r="G112" s="127"/>
      <c r="H112" s="243"/>
      <c r="I112" s="113"/>
      <c r="J112" s="110"/>
      <c r="K112" s="110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  <c r="IO112" s="13"/>
      <c r="IP112" s="13"/>
      <c r="IQ112" s="13"/>
      <c r="IR112" s="13"/>
      <c r="IS112" s="13"/>
      <c r="IT112" s="13"/>
      <c r="IU112" s="13"/>
      <c r="IV112" s="13"/>
      <c r="IW112" s="13"/>
      <c r="IX112" s="13"/>
      <c r="IY112" s="13"/>
      <c r="IZ112" s="13"/>
      <c r="JA112" s="13"/>
      <c r="JB112" s="13"/>
      <c r="JC112" s="13"/>
      <c r="JD112" s="13"/>
      <c r="JE112" s="13"/>
      <c r="JF112" s="13"/>
      <c r="JG112" s="13"/>
      <c r="JH112" s="13"/>
      <c r="JI112" s="13"/>
      <c r="JJ112" s="13"/>
      <c r="JK112" s="13"/>
      <c r="JL112" s="13"/>
      <c r="JM112" s="13"/>
    </row>
    <row r="113" spans="1:273" ht="15.75" x14ac:dyDescent="0.25">
      <c r="A113" s="250" t="s">
        <v>350</v>
      </c>
      <c r="B113" s="694"/>
      <c r="C113" s="695"/>
      <c r="D113" s="254"/>
      <c r="E113" s="127"/>
      <c r="F113" s="127"/>
      <c r="G113" s="127"/>
      <c r="H113" s="110"/>
      <c r="I113" s="110"/>
      <c r="J113" s="110"/>
      <c r="K113" s="110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  <c r="IQ113" s="13"/>
      <c r="IR113" s="13"/>
      <c r="IS113" s="13"/>
      <c r="IT113" s="13"/>
      <c r="IU113" s="13"/>
      <c r="IV113" s="13"/>
      <c r="IW113" s="13"/>
      <c r="IX113" s="13"/>
      <c r="IY113" s="13"/>
      <c r="IZ113" s="13"/>
      <c r="JA113" s="13"/>
      <c r="JB113" s="13"/>
      <c r="JC113" s="13"/>
      <c r="JD113" s="13"/>
      <c r="JE113" s="13"/>
      <c r="JF113" s="13"/>
      <c r="JG113" s="13"/>
      <c r="JH113" s="13"/>
      <c r="JI113" s="13"/>
      <c r="JJ113" s="13"/>
      <c r="JK113" s="13"/>
      <c r="JL113" s="13"/>
      <c r="JM113" s="13"/>
    </row>
    <row r="114" spans="1:273" ht="15.75" x14ac:dyDescent="0.25">
      <c r="A114" s="37"/>
      <c r="B114" s="663" t="s">
        <v>196</v>
      </c>
      <c r="C114" s="664"/>
      <c r="D114" s="165" t="s">
        <v>9</v>
      </c>
      <c r="E114" s="165" t="s">
        <v>9</v>
      </c>
      <c r="F114" s="153" t="s">
        <v>9</v>
      </c>
      <c r="G114" s="153" t="s">
        <v>9</v>
      </c>
      <c r="H114" s="40">
        <f>SUM(H110:H113)</f>
        <v>0</v>
      </c>
      <c r="I114" s="257">
        <f>SUM(I110:I113)</f>
        <v>0</v>
      </c>
      <c r="J114" s="257">
        <f>SUM(J110:J113)</f>
        <v>0</v>
      </c>
      <c r="K114" s="257">
        <f t="shared" ref="K114" si="0">SUM(K110:K113)</f>
        <v>0</v>
      </c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  <c r="IO114" s="13"/>
      <c r="IP114" s="13"/>
      <c r="IQ114" s="13"/>
      <c r="IR114" s="13"/>
      <c r="IS114" s="13"/>
      <c r="IT114" s="13"/>
      <c r="IU114" s="13"/>
      <c r="IV114" s="13"/>
      <c r="IW114" s="13"/>
      <c r="IX114" s="13"/>
      <c r="IY114" s="13"/>
      <c r="IZ114" s="13"/>
      <c r="JA114" s="13"/>
      <c r="JB114" s="13"/>
      <c r="JC114" s="13"/>
      <c r="JD114" s="13"/>
      <c r="JE114" s="13"/>
      <c r="JF114" s="13"/>
      <c r="JG114" s="13"/>
      <c r="JH114" s="13"/>
      <c r="JI114" s="13"/>
      <c r="JJ114" s="13"/>
      <c r="JK114" s="13"/>
      <c r="JL114" s="13"/>
      <c r="JM114" s="13"/>
    </row>
    <row r="115" spans="1:273" ht="15.75" x14ac:dyDescent="0.25">
      <c r="A115" s="55"/>
      <c r="B115" s="147"/>
      <c r="C115" s="158"/>
      <c r="D115" s="158"/>
      <c r="E115" s="163"/>
      <c r="F115" s="148"/>
      <c r="G115" s="164"/>
      <c r="H115" s="164"/>
      <c r="I115" s="164"/>
      <c r="J115" s="164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N115" s="13"/>
      <c r="IO115" s="13"/>
      <c r="IP115" s="13"/>
      <c r="IQ115" s="13"/>
      <c r="IR115" s="13"/>
      <c r="IS115" s="13"/>
      <c r="IT115" s="13"/>
      <c r="IU115" s="13"/>
      <c r="IV115" s="13"/>
      <c r="IW115" s="13"/>
      <c r="IX115" s="13"/>
      <c r="IY115" s="13"/>
      <c r="IZ115" s="13"/>
      <c r="JA115" s="13"/>
      <c r="JB115" s="13"/>
      <c r="JC115" s="13"/>
      <c r="JD115" s="13"/>
      <c r="JE115" s="13"/>
      <c r="JF115" s="13"/>
      <c r="JG115" s="13"/>
      <c r="JH115" s="13"/>
      <c r="JI115" s="13"/>
      <c r="JJ115" s="13"/>
      <c r="JK115" s="13"/>
      <c r="JL115" s="13"/>
      <c r="JM115" s="13"/>
    </row>
    <row r="116" spans="1:273" ht="157.5" x14ac:dyDescent="0.25">
      <c r="A116" s="581" t="s">
        <v>249</v>
      </c>
      <c r="B116" s="564"/>
      <c r="C116" s="564"/>
      <c r="D116" s="564"/>
      <c r="E116" s="564"/>
      <c r="F116" s="564"/>
      <c r="G116" s="564"/>
      <c r="H116" s="564"/>
      <c r="I116" s="564"/>
      <c r="J116" s="564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  <c r="IO116" s="13"/>
      <c r="IP116" s="13"/>
      <c r="IQ116" s="13"/>
      <c r="IR116" s="13"/>
      <c r="IS116" s="13"/>
      <c r="IT116" s="13"/>
      <c r="IU116" s="13"/>
      <c r="IV116" s="13"/>
      <c r="IW116" s="13"/>
      <c r="IX116" s="13"/>
      <c r="IY116" s="13"/>
      <c r="IZ116" s="13"/>
      <c r="JA116" s="13"/>
      <c r="JB116" s="13"/>
      <c r="JC116" s="13"/>
      <c r="JD116" s="13"/>
      <c r="JE116" s="13"/>
      <c r="JF116" s="13"/>
      <c r="JG116" s="13"/>
      <c r="JH116" s="13"/>
      <c r="JI116" s="13"/>
      <c r="JJ116" s="13"/>
      <c r="JK116" s="13"/>
      <c r="JL116" s="13"/>
      <c r="JM116" s="13"/>
    </row>
    <row r="117" spans="1:273" ht="15.75" x14ac:dyDescent="0.2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  <c r="IM117" s="13"/>
      <c r="IN117" s="13"/>
      <c r="IO117" s="13"/>
      <c r="IP117" s="13"/>
      <c r="IQ117" s="13"/>
      <c r="IR117" s="13"/>
      <c r="IS117" s="13"/>
      <c r="IT117" s="13"/>
      <c r="IU117" s="13"/>
      <c r="IV117" s="13"/>
      <c r="IW117" s="13"/>
      <c r="IX117" s="13"/>
      <c r="IY117" s="13"/>
      <c r="IZ117" s="13"/>
      <c r="JA117" s="13"/>
      <c r="JB117" s="13"/>
      <c r="JC117" s="13"/>
      <c r="JD117" s="13"/>
      <c r="JE117" s="13"/>
      <c r="JF117" s="13"/>
      <c r="JG117" s="13"/>
      <c r="JH117" s="13"/>
      <c r="JI117" s="13"/>
      <c r="JJ117" s="13"/>
      <c r="JK117" s="13"/>
      <c r="JL117" s="13"/>
      <c r="JM117" s="13"/>
    </row>
    <row r="118" spans="1:273" ht="15.75" x14ac:dyDescent="0.25">
      <c r="A118" s="45"/>
      <c r="B118" s="30" t="s">
        <v>198</v>
      </c>
      <c r="C118" s="582" t="s">
        <v>103</v>
      </c>
      <c r="D118" s="583"/>
      <c r="E118" s="583"/>
      <c r="F118" s="583"/>
      <c r="G118" s="583"/>
      <c r="H118" s="583"/>
      <c r="I118" s="583"/>
      <c r="J118" s="58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  <c r="IO118" s="13"/>
      <c r="IP118" s="13"/>
      <c r="IQ118" s="13"/>
      <c r="IR118" s="13"/>
      <c r="IS118" s="13"/>
      <c r="IT118" s="13"/>
      <c r="IU118" s="13"/>
      <c r="IV118" s="13"/>
      <c r="IW118" s="13"/>
      <c r="IX118" s="13"/>
      <c r="IY118" s="13"/>
      <c r="IZ118" s="13"/>
      <c r="JA118" s="13"/>
      <c r="JB118" s="13"/>
      <c r="JC118" s="13"/>
      <c r="JD118" s="13"/>
      <c r="JE118" s="13"/>
      <c r="JF118" s="13"/>
      <c r="JG118" s="13"/>
      <c r="JH118" s="13"/>
      <c r="JI118" s="13"/>
      <c r="JJ118" s="13"/>
      <c r="JK118" s="13"/>
      <c r="JL118" s="13"/>
      <c r="JM118" s="13"/>
    </row>
    <row r="119" spans="1:273" x14ac:dyDescent="0.25"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13"/>
      <c r="IN119" s="13"/>
      <c r="IO119" s="13"/>
      <c r="IP119" s="13"/>
      <c r="IQ119" s="13"/>
      <c r="IR119" s="13"/>
      <c r="IS119" s="13"/>
      <c r="IT119" s="13"/>
      <c r="IU119" s="13"/>
      <c r="IV119" s="13"/>
      <c r="IW119" s="13"/>
      <c r="IX119" s="13"/>
      <c r="IY119" s="13"/>
      <c r="IZ119" s="13"/>
      <c r="JA119" s="13"/>
      <c r="JB119" s="13"/>
      <c r="JC119" s="13"/>
      <c r="JD119" s="13"/>
      <c r="JE119" s="13"/>
      <c r="JF119" s="13"/>
      <c r="JG119" s="13"/>
      <c r="JH119" s="13"/>
      <c r="JI119" s="13"/>
      <c r="JJ119" s="13"/>
      <c r="JK119" s="13"/>
      <c r="JL119" s="13"/>
      <c r="JM119" s="13"/>
    </row>
    <row r="120" spans="1:273" ht="90" x14ac:dyDescent="0.25">
      <c r="A120" s="585" t="s">
        <v>200</v>
      </c>
      <c r="B120" s="584"/>
      <c r="C120" s="584"/>
      <c r="D120" s="584"/>
      <c r="E120" s="584"/>
      <c r="F120" s="584"/>
      <c r="G120" s="584"/>
      <c r="H120" s="458"/>
      <c r="I120" s="241" t="s">
        <v>273</v>
      </c>
      <c r="J120" s="241" t="s">
        <v>274</v>
      </c>
      <c r="K120" s="241" t="s">
        <v>278</v>
      </c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  <c r="IO120" s="13"/>
      <c r="IP120" s="13"/>
      <c r="IQ120" s="13"/>
      <c r="IR120" s="13"/>
      <c r="IS120" s="13"/>
      <c r="IT120" s="13"/>
      <c r="IU120" s="13"/>
      <c r="IV120" s="13"/>
      <c r="IW120" s="13"/>
      <c r="IX120" s="13"/>
      <c r="IY120" s="13"/>
      <c r="IZ120" s="13"/>
      <c r="JA120" s="13"/>
      <c r="JB120" s="13"/>
      <c r="JC120" s="13"/>
      <c r="JD120" s="13"/>
      <c r="JE120" s="13"/>
      <c r="JF120" s="13"/>
      <c r="JG120" s="13"/>
      <c r="JH120" s="13"/>
      <c r="JI120" s="13"/>
      <c r="JJ120" s="13"/>
      <c r="JK120" s="13"/>
      <c r="JL120" s="13"/>
      <c r="JM120" s="13"/>
    </row>
    <row r="121" spans="1:273" ht="75" x14ac:dyDescent="0.25">
      <c r="A121" s="241" t="s">
        <v>201</v>
      </c>
      <c r="B121" s="457" t="s">
        <v>238</v>
      </c>
      <c r="C121" s="584"/>
      <c r="D121" s="458"/>
      <c r="E121" s="47" t="s">
        <v>250</v>
      </c>
      <c r="F121" s="47" t="s">
        <v>251</v>
      </c>
      <c r="G121" s="47" t="s">
        <v>338</v>
      </c>
      <c r="H121" s="47" t="s">
        <v>206</v>
      </c>
      <c r="I121" s="47" t="s">
        <v>206</v>
      </c>
      <c r="J121" s="47" t="s">
        <v>206</v>
      </c>
      <c r="K121" s="47" t="s">
        <v>206</v>
      </c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  <c r="IN121" s="13"/>
      <c r="IO121" s="13"/>
      <c r="IP121" s="13"/>
      <c r="IQ121" s="13"/>
      <c r="IR121" s="13"/>
      <c r="IS121" s="13"/>
      <c r="IT121" s="13"/>
      <c r="IU121" s="13"/>
      <c r="IV121" s="13"/>
      <c r="IW121" s="13"/>
      <c r="IX121" s="13"/>
      <c r="IY121" s="13"/>
      <c r="IZ121" s="13"/>
      <c r="JA121" s="13"/>
      <c r="JB121" s="13"/>
      <c r="JC121" s="13"/>
      <c r="JD121" s="13"/>
      <c r="JE121" s="13"/>
      <c r="JF121" s="13"/>
      <c r="JG121" s="13"/>
      <c r="JH121" s="13"/>
      <c r="JI121" s="13"/>
      <c r="JJ121" s="13"/>
      <c r="JK121" s="13"/>
      <c r="JL121" s="13"/>
      <c r="JM121" s="13"/>
    </row>
    <row r="122" spans="1:273" x14ac:dyDescent="0.25">
      <c r="A122" s="247">
        <v>1</v>
      </c>
      <c r="B122" s="604" t="s">
        <v>1</v>
      </c>
      <c r="C122" s="605"/>
      <c r="D122" s="605"/>
      <c r="E122" s="246" t="s">
        <v>2</v>
      </c>
      <c r="F122" s="246" t="s">
        <v>124</v>
      </c>
      <c r="G122" s="246" t="s">
        <v>3</v>
      </c>
      <c r="H122" s="246" t="s">
        <v>4</v>
      </c>
      <c r="I122" s="246" t="s">
        <v>5</v>
      </c>
      <c r="J122" s="246" t="s">
        <v>6</v>
      </c>
      <c r="K122" s="246" t="s">
        <v>264</v>
      </c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  <c r="IN122" s="13"/>
      <c r="IO122" s="13"/>
      <c r="IP122" s="13"/>
      <c r="IQ122" s="13"/>
      <c r="IR122" s="13"/>
      <c r="IS122" s="13"/>
      <c r="IT122" s="13"/>
      <c r="IU122" s="13"/>
      <c r="IV122" s="13"/>
      <c r="IW122" s="13"/>
      <c r="IX122" s="13"/>
      <c r="IY122" s="13"/>
      <c r="IZ122" s="13"/>
      <c r="JA122" s="13"/>
      <c r="JB122" s="13"/>
      <c r="JC122" s="13"/>
      <c r="JD122" s="13"/>
      <c r="JE122" s="13"/>
      <c r="JF122" s="13"/>
      <c r="JG122" s="13"/>
      <c r="JH122" s="13"/>
      <c r="JI122" s="13"/>
      <c r="JJ122" s="13"/>
      <c r="JK122" s="13"/>
      <c r="JL122" s="13"/>
      <c r="JM122" s="13"/>
    </row>
    <row r="123" spans="1:273" ht="63" x14ac:dyDescent="0.25">
      <c r="A123" s="250" t="s">
        <v>347</v>
      </c>
      <c r="B123" s="660" t="s">
        <v>248</v>
      </c>
      <c r="C123" s="661"/>
      <c r="D123" s="661"/>
      <c r="E123" s="303"/>
      <c r="F123" s="303"/>
      <c r="G123" s="304" t="s">
        <v>368</v>
      </c>
      <c r="H123" s="305">
        <v>62877.33</v>
      </c>
      <c r="I123" s="113"/>
      <c r="J123" s="110"/>
      <c r="K123" s="110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  <c r="IM123" s="13"/>
      <c r="IN123" s="13"/>
      <c r="IO123" s="13"/>
      <c r="IP123" s="13"/>
      <c r="IQ123" s="13"/>
      <c r="IR123" s="13"/>
      <c r="IS123" s="13"/>
      <c r="IT123" s="13"/>
      <c r="IU123" s="13"/>
      <c r="IV123" s="13"/>
      <c r="IW123" s="13"/>
      <c r="IX123" s="13"/>
      <c r="IY123" s="13"/>
      <c r="IZ123" s="13"/>
      <c r="JA123" s="13"/>
      <c r="JB123" s="13"/>
      <c r="JC123" s="13"/>
      <c r="JD123" s="13"/>
      <c r="JE123" s="13"/>
      <c r="JF123" s="13"/>
      <c r="JG123" s="13"/>
      <c r="JH123" s="13"/>
      <c r="JI123" s="13"/>
      <c r="JJ123" s="13"/>
      <c r="JK123" s="13"/>
      <c r="JL123" s="13"/>
      <c r="JM123" s="13"/>
    </row>
    <row r="124" spans="1:273" ht="173.25" x14ac:dyDescent="0.25">
      <c r="A124" s="250" t="s">
        <v>348</v>
      </c>
      <c r="B124" s="621" t="s">
        <v>445</v>
      </c>
      <c r="C124" s="622"/>
      <c r="D124" s="622"/>
      <c r="E124" s="298"/>
      <c r="F124" s="298"/>
      <c r="G124" s="292" t="s">
        <v>16</v>
      </c>
      <c r="H124" s="230">
        <f>942068-H123</f>
        <v>879190.67</v>
      </c>
      <c r="I124" s="230"/>
      <c r="J124" s="110"/>
      <c r="K124" s="110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  <c r="IO124" s="13"/>
      <c r="IP124" s="13"/>
      <c r="IQ124" s="13"/>
      <c r="IR124" s="13"/>
      <c r="IS124" s="13"/>
      <c r="IT124" s="13"/>
      <c r="IU124" s="13"/>
      <c r="IV124" s="13"/>
      <c r="IW124" s="13"/>
      <c r="IX124" s="13"/>
      <c r="IY124" s="13"/>
      <c r="IZ124" s="13"/>
      <c r="JA124" s="13"/>
      <c r="JB124" s="13"/>
      <c r="JC124" s="13"/>
      <c r="JD124" s="13"/>
      <c r="JE124" s="13"/>
      <c r="JF124" s="13"/>
      <c r="JG124" s="13"/>
      <c r="JH124" s="13"/>
      <c r="JI124" s="13"/>
      <c r="JJ124" s="13"/>
      <c r="JK124" s="13"/>
      <c r="JL124" s="13"/>
      <c r="JM124" s="13"/>
    </row>
    <row r="125" spans="1:273" ht="15.75" x14ac:dyDescent="0.25">
      <c r="A125" s="250">
        <v>3</v>
      </c>
      <c r="B125" s="619"/>
      <c r="C125" s="620"/>
      <c r="D125" s="620"/>
      <c r="E125" s="127"/>
      <c r="F125" s="127"/>
      <c r="G125" s="269"/>
      <c r="H125" s="110"/>
      <c r="I125" s="110"/>
      <c r="J125" s="110"/>
      <c r="K125" s="110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  <c r="IQ125" s="13"/>
      <c r="IR125" s="13"/>
      <c r="IS125" s="13"/>
      <c r="IT125" s="13"/>
      <c r="IU125" s="13"/>
      <c r="IV125" s="13"/>
      <c r="IW125" s="13"/>
      <c r="IX125" s="13"/>
      <c r="IY125" s="13"/>
      <c r="IZ125" s="13"/>
      <c r="JA125" s="13"/>
      <c r="JB125" s="13"/>
      <c r="JC125" s="13"/>
      <c r="JD125" s="13"/>
      <c r="JE125" s="13"/>
      <c r="JF125" s="13"/>
      <c r="JG125" s="13"/>
      <c r="JH125" s="13"/>
      <c r="JI125" s="13"/>
      <c r="JJ125" s="13"/>
      <c r="JK125" s="13"/>
      <c r="JL125" s="13"/>
      <c r="JM125" s="13"/>
    </row>
    <row r="126" spans="1:273" ht="15.75" x14ac:dyDescent="0.25">
      <c r="A126" s="37"/>
      <c r="B126" s="578" t="s">
        <v>196</v>
      </c>
      <c r="C126" s="579"/>
      <c r="D126" s="580"/>
      <c r="E126" s="165" t="s">
        <v>9</v>
      </c>
      <c r="F126" s="153" t="s">
        <v>9</v>
      </c>
      <c r="G126" s="153" t="s">
        <v>9</v>
      </c>
      <c r="H126" s="40">
        <f>SUM(H123:H125)</f>
        <v>942068</v>
      </c>
      <c r="I126" s="257">
        <v>230000</v>
      </c>
      <c r="J126" s="257">
        <v>0</v>
      </c>
      <c r="K126" s="257">
        <f t="shared" ref="K126" si="1">SUM(K123:K125)</f>
        <v>0</v>
      </c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  <c r="IQ126" s="13"/>
      <c r="IR126" s="13"/>
      <c r="IS126" s="13"/>
      <c r="IT126" s="13"/>
      <c r="IU126" s="13"/>
      <c r="IV126" s="13"/>
      <c r="IW126" s="13"/>
      <c r="IX126" s="13"/>
      <c r="IY126" s="13"/>
      <c r="IZ126" s="13"/>
      <c r="JA126" s="13"/>
      <c r="JB126" s="13"/>
      <c r="JC126" s="13"/>
      <c r="JD126" s="13"/>
      <c r="JE126" s="13"/>
      <c r="JF126" s="13"/>
      <c r="JG126" s="13"/>
      <c r="JH126" s="13"/>
      <c r="JI126" s="13"/>
      <c r="JJ126" s="13"/>
      <c r="JK126" s="13"/>
      <c r="JL126" s="13"/>
      <c r="JM126" s="13"/>
    </row>
    <row r="127" spans="1:273" x14ac:dyDescent="0.25"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  <c r="IT127" s="13"/>
      <c r="IU127" s="13"/>
      <c r="IV127" s="13"/>
      <c r="IW127" s="13"/>
      <c r="IX127" s="13"/>
      <c r="IY127" s="13"/>
      <c r="IZ127" s="13"/>
      <c r="JA127" s="13"/>
      <c r="JB127" s="13"/>
      <c r="JC127" s="13"/>
      <c r="JD127" s="13"/>
      <c r="JE127" s="13"/>
      <c r="JF127" s="13"/>
      <c r="JG127" s="13"/>
      <c r="JH127" s="13"/>
      <c r="JI127" s="13"/>
      <c r="JJ127" s="13"/>
      <c r="JK127" s="13"/>
      <c r="JL127" s="13"/>
      <c r="JM127" s="13"/>
    </row>
    <row r="128" spans="1:273" ht="157.5" x14ac:dyDescent="0.25">
      <c r="A128" s="581" t="s">
        <v>252</v>
      </c>
      <c r="B128" s="564"/>
      <c r="C128" s="564"/>
      <c r="D128" s="564"/>
      <c r="E128" s="564"/>
      <c r="F128" s="564"/>
      <c r="G128" s="564"/>
      <c r="H128" s="564"/>
      <c r="I128" s="564"/>
      <c r="J128" s="564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  <c r="IQ128" s="13"/>
      <c r="IR128" s="13"/>
      <c r="IS128" s="13"/>
      <c r="IT128" s="13"/>
      <c r="IU128" s="13"/>
      <c r="IV128" s="13"/>
      <c r="IW128" s="13"/>
      <c r="IX128" s="13"/>
      <c r="IY128" s="13"/>
      <c r="IZ128" s="13"/>
      <c r="JA128" s="13"/>
      <c r="JB128" s="13"/>
      <c r="JC128" s="13"/>
      <c r="JD128" s="13"/>
      <c r="JE128" s="13"/>
      <c r="JF128" s="13"/>
      <c r="JG128" s="13"/>
      <c r="JH128" s="13"/>
      <c r="JI128" s="13"/>
      <c r="JJ128" s="13"/>
      <c r="JK128" s="13"/>
      <c r="JL128" s="13"/>
      <c r="JM128" s="13"/>
    </row>
    <row r="129" spans="1:273" ht="15.75" x14ac:dyDescent="0.2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  <c r="IS129" s="13"/>
      <c r="IT129" s="13"/>
      <c r="IU129" s="13"/>
      <c r="IV129" s="13"/>
      <c r="IW129" s="13"/>
      <c r="IX129" s="13"/>
      <c r="IY129" s="13"/>
      <c r="IZ129" s="13"/>
      <c r="JA129" s="13"/>
      <c r="JB129" s="13"/>
      <c r="JC129" s="13"/>
      <c r="JD129" s="13"/>
      <c r="JE129" s="13"/>
      <c r="JF129" s="13"/>
      <c r="JG129" s="13"/>
      <c r="JH129" s="13"/>
      <c r="JI129" s="13"/>
      <c r="JJ129" s="13"/>
      <c r="JK129" s="13"/>
      <c r="JL129" s="13"/>
      <c r="JM129" s="13"/>
    </row>
    <row r="130" spans="1:273" ht="15.75" x14ac:dyDescent="0.25">
      <c r="A130" s="45"/>
      <c r="B130" s="30" t="s">
        <v>198</v>
      </c>
      <c r="C130" s="582" t="s">
        <v>103</v>
      </c>
      <c r="D130" s="583"/>
      <c r="E130" s="583"/>
      <c r="F130" s="583"/>
      <c r="G130" s="583"/>
      <c r="H130" s="583"/>
      <c r="I130" s="583"/>
      <c r="J130" s="58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13"/>
      <c r="IN130" s="13"/>
      <c r="IO130" s="13"/>
      <c r="IP130" s="13"/>
      <c r="IQ130" s="13"/>
      <c r="IR130" s="13"/>
      <c r="IS130" s="13"/>
      <c r="IT130" s="13"/>
      <c r="IU130" s="13"/>
      <c r="IV130" s="13"/>
      <c r="IW130" s="13"/>
      <c r="IX130" s="13"/>
      <c r="IY130" s="13"/>
      <c r="IZ130" s="13"/>
      <c r="JA130" s="13"/>
      <c r="JB130" s="13"/>
      <c r="JC130" s="13"/>
      <c r="JD130" s="13"/>
      <c r="JE130" s="13"/>
      <c r="JF130" s="13"/>
      <c r="JG130" s="13"/>
      <c r="JH130" s="13"/>
      <c r="JI130" s="13"/>
      <c r="JJ130" s="13"/>
      <c r="JK130" s="13"/>
      <c r="JL130" s="13"/>
      <c r="JM130" s="13"/>
    </row>
    <row r="131" spans="1:273" x14ac:dyDescent="0.25"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  <c r="IO131" s="13"/>
      <c r="IP131" s="13"/>
      <c r="IQ131" s="13"/>
      <c r="IR131" s="13"/>
      <c r="IS131" s="13"/>
      <c r="IT131" s="13"/>
      <c r="IU131" s="13"/>
      <c r="IV131" s="13"/>
      <c r="IW131" s="13"/>
      <c r="IX131" s="13"/>
      <c r="IY131" s="13"/>
      <c r="IZ131" s="13"/>
      <c r="JA131" s="13"/>
      <c r="JB131" s="13"/>
      <c r="JC131" s="13"/>
      <c r="JD131" s="13"/>
      <c r="JE131" s="13"/>
      <c r="JF131" s="13"/>
      <c r="JG131" s="13"/>
      <c r="JH131" s="13"/>
      <c r="JI131" s="13"/>
      <c r="JJ131" s="13"/>
      <c r="JK131" s="13"/>
      <c r="JL131" s="13"/>
      <c r="JM131" s="13"/>
    </row>
    <row r="132" spans="1:273" ht="90" x14ac:dyDescent="0.25">
      <c r="A132" s="585" t="s">
        <v>200</v>
      </c>
      <c r="B132" s="584"/>
      <c r="C132" s="584"/>
      <c r="D132" s="584"/>
      <c r="E132" s="584"/>
      <c r="F132" s="584"/>
      <c r="G132" s="584"/>
      <c r="H132" s="458"/>
      <c r="I132" s="241" t="s">
        <v>273</v>
      </c>
      <c r="J132" s="241" t="s">
        <v>274</v>
      </c>
      <c r="K132" s="241" t="s">
        <v>278</v>
      </c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  <c r="IN132" s="13"/>
      <c r="IO132" s="13"/>
      <c r="IP132" s="13"/>
      <c r="IQ132" s="13"/>
      <c r="IR132" s="13"/>
      <c r="IS132" s="13"/>
      <c r="IT132" s="13"/>
      <c r="IU132" s="13"/>
      <c r="IV132" s="13"/>
      <c r="IW132" s="13"/>
      <c r="IX132" s="13"/>
      <c r="IY132" s="13"/>
      <c r="IZ132" s="13"/>
      <c r="JA132" s="13"/>
      <c r="JB132" s="13"/>
      <c r="JC132" s="13"/>
      <c r="JD132" s="13"/>
      <c r="JE132" s="13"/>
      <c r="JF132" s="13"/>
      <c r="JG132" s="13"/>
      <c r="JH132" s="13"/>
      <c r="JI132" s="13"/>
      <c r="JJ132" s="13"/>
      <c r="JK132" s="13"/>
      <c r="JL132" s="13"/>
      <c r="JM132" s="13"/>
    </row>
    <row r="133" spans="1:273" ht="75" x14ac:dyDescent="0.25">
      <c r="A133" s="241" t="s">
        <v>201</v>
      </c>
      <c r="B133" s="457" t="s">
        <v>157</v>
      </c>
      <c r="C133" s="584"/>
      <c r="D133" s="47" t="s">
        <v>253</v>
      </c>
      <c r="E133" s="47" t="s">
        <v>254</v>
      </c>
      <c r="F133" s="47" t="s">
        <v>255</v>
      </c>
      <c r="G133" s="47" t="s">
        <v>338</v>
      </c>
      <c r="H133" s="47" t="s">
        <v>206</v>
      </c>
      <c r="I133" s="47" t="s">
        <v>206</v>
      </c>
      <c r="J133" s="47" t="s">
        <v>206</v>
      </c>
      <c r="K133" s="47" t="s">
        <v>206</v>
      </c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13"/>
      <c r="IM133" s="13"/>
      <c r="IN133" s="13"/>
      <c r="IO133" s="13"/>
      <c r="IP133" s="13"/>
      <c r="IQ133" s="13"/>
      <c r="IR133" s="13"/>
      <c r="IS133" s="13"/>
      <c r="IT133" s="13"/>
      <c r="IU133" s="13"/>
      <c r="IV133" s="13"/>
      <c r="IW133" s="13"/>
      <c r="IX133" s="13"/>
      <c r="IY133" s="13"/>
      <c r="IZ133" s="13"/>
      <c r="JA133" s="13"/>
      <c r="JB133" s="13"/>
      <c r="JC133" s="13"/>
      <c r="JD133" s="13"/>
      <c r="JE133" s="13"/>
      <c r="JF133" s="13"/>
      <c r="JG133" s="13"/>
      <c r="JH133" s="13"/>
      <c r="JI133" s="13"/>
      <c r="JJ133" s="13"/>
      <c r="JK133" s="13"/>
      <c r="JL133" s="13"/>
      <c r="JM133" s="13"/>
    </row>
    <row r="134" spans="1:273" x14ac:dyDescent="0.25">
      <c r="A134" s="54">
        <v>1</v>
      </c>
      <c r="B134" s="570" t="s">
        <v>1</v>
      </c>
      <c r="C134" s="571"/>
      <c r="D134" s="246" t="s">
        <v>2</v>
      </c>
      <c r="E134" s="246" t="s">
        <v>124</v>
      </c>
      <c r="F134" s="246" t="s">
        <v>3</v>
      </c>
      <c r="G134" s="246" t="s">
        <v>4</v>
      </c>
      <c r="H134" s="246" t="s">
        <v>5</v>
      </c>
      <c r="I134" s="246" t="s">
        <v>6</v>
      </c>
      <c r="J134" s="133" t="s">
        <v>264</v>
      </c>
      <c r="K134" s="133" t="s">
        <v>400</v>
      </c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13"/>
      <c r="IM134" s="13"/>
      <c r="IN134" s="13"/>
      <c r="IO134" s="13"/>
      <c r="IP134" s="13"/>
      <c r="IQ134" s="13"/>
      <c r="IR134" s="13"/>
      <c r="IS134" s="13"/>
      <c r="IT134" s="13"/>
      <c r="IU134" s="13"/>
      <c r="IV134" s="13"/>
      <c r="IW134" s="13"/>
      <c r="IX134" s="13"/>
      <c r="IY134" s="13"/>
      <c r="IZ134" s="13"/>
      <c r="JA134" s="13"/>
      <c r="JB134" s="13"/>
      <c r="JC134" s="13"/>
      <c r="JD134" s="13"/>
      <c r="JE134" s="13"/>
      <c r="JF134" s="13"/>
      <c r="JG134" s="13"/>
      <c r="JH134" s="13"/>
      <c r="JI134" s="13"/>
      <c r="JJ134" s="13"/>
      <c r="JK134" s="13"/>
      <c r="JL134" s="13"/>
      <c r="JM134" s="13"/>
    </row>
    <row r="135" spans="1:273" ht="60" x14ac:dyDescent="0.25">
      <c r="A135" s="250" t="s">
        <v>347</v>
      </c>
      <c r="B135" s="546" t="s">
        <v>248</v>
      </c>
      <c r="C135" s="751"/>
      <c r="D135" s="253"/>
      <c r="E135" s="120"/>
      <c r="F135" s="123"/>
      <c r="G135" s="166"/>
      <c r="H135" s="115"/>
      <c r="I135" s="110"/>
      <c r="J135" s="110"/>
      <c r="K135" s="110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  <c r="IM135" s="13"/>
      <c r="IN135" s="13"/>
      <c r="IO135" s="13"/>
      <c r="IP135" s="13"/>
      <c r="IQ135" s="13"/>
      <c r="IR135" s="13"/>
      <c r="IS135" s="13"/>
      <c r="IT135" s="13"/>
      <c r="IU135" s="13"/>
      <c r="IV135" s="13"/>
      <c r="IW135" s="13"/>
      <c r="IX135" s="13"/>
      <c r="IY135" s="13"/>
      <c r="IZ135" s="13"/>
      <c r="JA135" s="13"/>
      <c r="JB135" s="13"/>
      <c r="JC135" s="13"/>
      <c r="JD135" s="13"/>
      <c r="JE135" s="13"/>
      <c r="JF135" s="13"/>
      <c r="JG135" s="13"/>
      <c r="JH135" s="13"/>
      <c r="JI135" s="13"/>
      <c r="JJ135" s="13"/>
      <c r="JK135" s="13"/>
      <c r="JL135" s="13"/>
      <c r="JM135" s="13"/>
    </row>
    <row r="136" spans="1:273" ht="15.75" x14ac:dyDescent="0.25">
      <c r="A136" s="250" t="s">
        <v>348</v>
      </c>
      <c r="B136" s="521"/>
      <c r="C136" s="752"/>
      <c r="D136" s="279"/>
      <c r="E136" s="120"/>
      <c r="F136" s="280"/>
      <c r="G136" s="166"/>
      <c r="H136" s="115"/>
      <c r="I136" s="113"/>
      <c r="J136" s="110"/>
      <c r="K136" s="110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  <c r="IN136" s="13"/>
      <c r="IO136" s="13"/>
      <c r="IP136" s="13"/>
      <c r="IQ136" s="13"/>
      <c r="IR136" s="13"/>
      <c r="IS136" s="13"/>
      <c r="IT136" s="13"/>
      <c r="IU136" s="13"/>
      <c r="IV136" s="13"/>
      <c r="IW136" s="13"/>
      <c r="IX136" s="13"/>
      <c r="IY136" s="13"/>
      <c r="IZ136" s="13"/>
      <c r="JA136" s="13"/>
      <c r="JB136" s="13"/>
      <c r="JC136" s="13"/>
      <c r="JD136" s="13"/>
      <c r="JE136" s="13"/>
      <c r="JF136" s="13"/>
      <c r="JG136" s="13"/>
      <c r="JH136" s="13"/>
      <c r="JI136" s="13"/>
      <c r="JJ136" s="13"/>
      <c r="JK136" s="13"/>
      <c r="JL136" s="13"/>
      <c r="JM136" s="13"/>
    </row>
    <row r="137" spans="1:273" ht="15.75" x14ac:dyDescent="0.25">
      <c r="A137" s="250" t="s">
        <v>349</v>
      </c>
      <c r="B137" s="521"/>
      <c r="C137" s="752"/>
      <c r="D137" s="279"/>
      <c r="E137" s="120"/>
      <c r="F137" s="280"/>
      <c r="G137" s="166"/>
      <c r="H137" s="115"/>
      <c r="I137" s="113"/>
      <c r="J137" s="110"/>
      <c r="K137" s="110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  <c r="IM137" s="13"/>
      <c r="IN137" s="13"/>
      <c r="IO137" s="13"/>
      <c r="IP137" s="13"/>
      <c r="IQ137" s="13"/>
      <c r="IR137" s="13"/>
      <c r="IS137" s="13"/>
      <c r="IT137" s="13"/>
      <c r="IU137" s="13"/>
      <c r="IV137" s="13"/>
      <c r="IW137" s="13"/>
      <c r="IX137" s="13"/>
      <c r="IY137" s="13"/>
      <c r="IZ137" s="13"/>
      <c r="JA137" s="13"/>
      <c r="JB137" s="13"/>
      <c r="JC137" s="13"/>
      <c r="JD137" s="13"/>
      <c r="JE137" s="13"/>
      <c r="JF137" s="13"/>
      <c r="JG137" s="13"/>
      <c r="JH137" s="13"/>
      <c r="JI137" s="13"/>
      <c r="JJ137" s="13"/>
      <c r="JK137" s="13"/>
      <c r="JL137" s="13"/>
      <c r="JM137" s="13"/>
    </row>
    <row r="138" spans="1:273" ht="15.75" x14ac:dyDescent="0.25">
      <c r="A138" s="250" t="s">
        <v>350</v>
      </c>
      <c r="B138" s="521"/>
      <c r="C138" s="752"/>
      <c r="D138" s="253"/>
      <c r="E138" s="120"/>
      <c r="F138" s="280"/>
      <c r="G138" s="166"/>
      <c r="H138" s="115"/>
      <c r="I138" s="113"/>
      <c r="J138" s="110"/>
      <c r="K138" s="110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  <c r="IM138" s="13"/>
      <c r="IN138" s="13"/>
      <c r="IO138" s="13"/>
      <c r="IP138" s="13"/>
      <c r="IQ138" s="13"/>
      <c r="IR138" s="13"/>
      <c r="IS138" s="13"/>
      <c r="IT138" s="13"/>
      <c r="IU138" s="13"/>
      <c r="IV138" s="13"/>
      <c r="IW138" s="13"/>
      <c r="IX138" s="13"/>
      <c r="IY138" s="13"/>
      <c r="IZ138" s="13"/>
      <c r="JA138" s="13"/>
      <c r="JB138" s="13"/>
      <c r="JC138" s="13"/>
      <c r="JD138" s="13"/>
      <c r="JE138" s="13"/>
      <c r="JF138" s="13"/>
      <c r="JG138" s="13"/>
      <c r="JH138" s="13"/>
      <c r="JI138" s="13"/>
      <c r="JJ138" s="13"/>
      <c r="JK138" s="13"/>
      <c r="JL138" s="13"/>
      <c r="JM138" s="13"/>
    </row>
    <row r="139" spans="1:273" ht="15.75" x14ac:dyDescent="0.25">
      <c r="A139" s="250" t="s">
        <v>351</v>
      </c>
      <c r="B139" s="724"/>
      <c r="C139" s="753"/>
      <c r="D139" s="160"/>
      <c r="E139" s="120"/>
      <c r="F139" s="280"/>
      <c r="G139" s="166"/>
      <c r="H139" s="115"/>
      <c r="I139" s="113"/>
      <c r="J139" s="110"/>
      <c r="K139" s="110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  <c r="IM139" s="13"/>
      <c r="IN139" s="13"/>
      <c r="IO139" s="13"/>
      <c r="IP139" s="13"/>
      <c r="IQ139" s="13"/>
      <c r="IR139" s="13"/>
      <c r="IS139" s="13"/>
      <c r="IT139" s="13"/>
      <c r="IU139" s="13"/>
      <c r="IV139" s="13"/>
      <c r="IW139" s="13"/>
      <c r="IX139" s="13"/>
      <c r="IY139" s="13"/>
      <c r="IZ139" s="13"/>
      <c r="JA139" s="13"/>
      <c r="JB139" s="13"/>
      <c r="JC139" s="13"/>
      <c r="JD139" s="13"/>
      <c r="JE139" s="13"/>
      <c r="JF139" s="13"/>
      <c r="JG139" s="13"/>
      <c r="JH139" s="13"/>
      <c r="JI139" s="13"/>
      <c r="JJ139" s="13"/>
      <c r="JK139" s="13"/>
      <c r="JL139" s="13"/>
      <c r="JM139" s="13"/>
    </row>
    <row r="140" spans="1:273" ht="15.75" x14ac:dyDescent="0.25">
      <c r="A140" s="250" t="s">
        <v>352</v>
      </c>
      <c r="B140" s="724"/>
      <c r="C140" s="753"/>
      <c r="D140" s="160"/>
      <c r="E140" s="120"/>
      <c r="F140" s="280"/>
      <c r="G140" s="166"/>
      <c r="H140" s="115"/>
      <c r="I140" s="113"/>
      <c r="J140" s="110"/>
      <c r="K140" s="110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13"/>
      <c r="IM140" s="13"/>
      <c r="IN140" s="13"/>
      <c r="IO140" s="13"/>
      <c r="IP140" s="13"/>
      <c r="IQ140" s="13"/>
      <c r="IR140" s="13"/>
      <c r="IS140" s="13"/>
      <c r="IT140" s="13"/>
      <c r="IU140" s="13"/>
      <c r="IV140" s="13"/>
      <c r="IW140" s="13"/>
      <c r="IX140" s="13"/>
      <c r="IY140" s="13"/>
      <c r="IZ140" s="13"/>
      <c r="JA140" s="13"/>
      <c r="JB140" s="13"/>
      <c r="JC140" s="13"/>
      <c r="JD140" s="13"/>
      <c r="JE140" s="13"/>
      <c r="JF140" s="13"/>
      <c r="JG140" s="13"/>
      <c r="JH140" s="13"/>
      <c r="JI140" s="13"/>
      <c r="JJ140" s="13"/>
      <c r="JK140" s="13"/>
      <c r="JL140" s="13"/>
      <c r="JM140" s="13"/>
    </row>
    <row r="141" spans="1:273" ht="15.75" x14ac:dyDescent="0.25">
      <c r="A141" s="37"/>
      <c r="B141" s="578" t="s">
        <v>196</v>
      </c>
      <c r="C141" s="662"/>
      <c r="D141" s="153" t="s">
        <v>9</v>
      </c>
      <c r="E141" s="153" t="s">
        <v>9</v>
      </c>
      <c r="F141" s="153" t="s">
        <v>9</v>
      </c>
      <c r="G141" s="153" t="s">
        <v>9</v>
      </c>
      <c r="H141" s="137">
        <f>SUM(H135:H140)</f>
        <v>0</v>
      </c>
      <c r="I141" s="268">
        <v>0</v>
      </c>
      <c r="J141" s="257">
        <v>0</v>
      </c>
      <c r="K141" s="257">
        <v>0</v>
      </c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  <c r="IH141" s="13"/>
      <c r="II141" s="13"/>
      <c r="IJ141" s="13"/>
      <c r="IK141" s="13"/>
      <c r="IL141" s="13"/>
      <c r="IM141" s="13"/>
      <c r="IN141" s="13"/>
      <c r="IO141" s="13"/>
      <c r="IP141" s="13"/>
      <c r="IQ141" s="13"/>
      <c r="IR141" s="13"/>
      <c r="IS141" s="13"/>
      <c r="IT141" s="13"/>
      <c r="IU141" s="13"/>
      <c r="IV141" s="13"/>
      <c r="IW141" s="13"/>
      <c r="IX141" s="13"/>
      <c r="IY141" s="13"/>
      <c r="IZ141" s="13"/>
      <c r="JA141" s="13"/>
      <c r="JB141" s="13"/>
      <c r="JC141" s="13"/>
      <c r="JD141" s="13"/>
      <c r="JE141" s="13"/>
      <c r="JF141" s="13"/>
      <c r="JG141" s="13"/>
      <c r="JH141" s="13"/>
      <c r="JI141" s="13"/>
      <c r="JJ141" s="13"/>
      <c r="JK141" s="13"/>
      <c r="JL141" s="13"/>
      <c r="JM141" s="13"/>
    </row>
    <row r="142" spans="1:273" x14ac:dyDescent="0.25"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13"/>
      <c r="IM142" s="13"/>
      <c r="IN142" s="13"/>
      <c r="IO142" s="13"/>
      <c r="IP142" s="13"/>
      <c r="IQ142" s="13"/>
      <c r="IR142" s="13"/>
      <c r="IS142" s="13"/>
      <c r="IT142" s="13"/>
      <c r="IU142" s="13"/>
      <c r="IV142" s="13"/>
      <c r="IW142" s="13"/>
      <c r="IX142" s="13"/>
      <c r="IY142" s="13"/>
      <c r="IZ142" s="13"/>
      <c r="JA142" s="13"/>
      <c r="JB142" s="13"/>
      <c r="JC142" s="13"/>
      <c r="JD142" s="13"/>
      <c r="JE142" s="13"/>
      <c r="JF142" s="13"/>
      <c r="JG142" s="13"/>
      <c r="JH142" s="13"/>
      <c r="JI142" s="13"/>
      <c r="JJ142" s="13"/>
      <c r="JK142" s="13"/>
      <c r="JL142" s="13"/>
      <c r="JM142" s="13"/>
    </row>
    <row r="143" spans="1:273" ht="15.75" x14ac:dyDescent="0.25">
      <c r="B143" s="30" t="s">
        <v>198</v>
      </c>
      <c r="C143" s="582" t="s">
        <v>106</v>
      </c>
      <c r="D143" s="583"/>
      <c r="E143" s="583"/>
      <c r="F143" s="583"/>
      <c r="G143" s="583"/>
      <c r="H143" s="583"/>
      <c r="I143" s="583"/>
      <c r="J143" s="583"/>
    </row>
    <row r="144" spans="1:273" x14ac:dyDescent="0.25"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  <c r="IM144" s="13"/>
      <c r="IN144" s="13"/>
      <c r="IO144" s="13"/>
      <c r="IP144" s="13"/>
      <c r="IQ144" s="13"/>
      <c r="IR144" s="13"/>
      <c r="IS144" s="13"/>
      <c r="IT144" s="13"/>
      <c r="IU144" s="13"/>
      <c r="IV144" s="13"/>
      <c r="IW144" s="13"/>
      <c r="IX144" s="13"/>
      <c r="IY144" s="13"/>
      <c r="IZ144" s="13"/>
      <c r="JA144" s="13"/>
      <c r="JB144" s="13"/>
      <c r="JC144" s="13"/>
      <c r="JD144" s="13"/>
      <c r="JE144" s="13"/>
      <c r="JF144" s="13"/>
      <c r="JG144" s="13"/>
      <c r="JH144" s="13"/>
      <c r="JI144" s="13"/>
      <c r="JJ144" s="13"/>
      <c r="JK144" s="13"/>
      <c r="JL144" s="13"/>
      <c r="JM144" s="13"/>
    </row>
    <row r="145" spans="1:273" ht="90" x14ac:dyDescent="0.25">
      <c r="A145" s="585" t="s">
        <v>200</v>
      </c>
      <c r="B145" s="584"/>
      <c r="C145" s="584"/>
      <c r="D145" s="584"/>
      <c r="E145" s="584"/>
      <c r="F145" s="584"/>
      <c r="G145" s="584"/>
      <c r="H145" s="458"/>
      <c r="I145" s="241" t="s">
        <v>273</v>
      </c>
      <c r="J145" s="241" t="s">
        <v>274</v>
      </c>
      <c r="K145" s="241" t="s">
        <v>278</v>
      </c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13"/>
      <c r="IN145" s="13"/>
      <c r="IO145" s="13"/>
      <c r="IP145" s="13"/>
      <c r="IQ145" s="13"/>
      <c r="IR145" s="13"/>
      <c r="IS145" s="13"/>
      <c r="IT145" s="13"/>
      <c r="IU145" s="13"/>
      <c r="IV145" s="13"/>
      <c r="IW145" s="13"/>
      <c r="IX145" s="13"/>
      <c r="IY145" s="13"/>
      <c r="IZ145" s="13"/>
      <c r="JA145" s="13"/>
      <c r="JB145" s="13"/>
      <c r="JC145" s="13"/>
      <c r="JD145" s="13"/>
      <c r="JE145" s="13"/>
      <c r="JF145" s="13"/>
      <c r="JG145" s="13"/>
      <c r="JH145" s="13"/>
      <c r="JI145" s="13"/>
      <c r="JJ145" s="13"/>
      <c r="JK145" s="13"/>
      <c r="JL145" s="13"/>
      <c r="JM145" s="13"/>
    </row>
    <row r="146" spans="1:273" ht="75" x14ac:dyDescent="0.25">
      <c r="A146" s="241" t="s">
        <v>201</v>
      </c>
      <c r="B146" s="457" t="s">
        <v>157</v>
      </c>
      <c r="C146" s="584"/>
      <c r="D146" s="47" t="s">
        <v>253</v>
      </c>
      <c r="E146" s="47" t="s">
        <v>254</v>
      </c>
      <c r="F146" s="47" t="s">
        <v>255</v>
      </c>
      <c r="G146" s="47" t="s">
        <v>338</v>
      </c>
      <c r="H146" s="47" t="s">
        <v>206</v>
      </c>
      <c r="I146" s="47" t="s">
        <v>206</v>
      </c>
      <c r="J146" s="47" t="s">
        <v>206</v>
      </c>
      <c r="K146" s="47" t="s">
        <v>206</v>
      </c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  <c r="IM146" s="13"/>
      <c r="IN146" s="13"/>
      <c r="IO146" s="13"/>
      <c r="IP146" s="13"/>
      <c r="IQ146" s="13"/>
      <c r="IR146" s="13"/>
      <c r="IS146" s="13"/>
      <c r="IT146" s="13"/>
      <c r="IU146" s="13"/>
      <c r="IV146" s="13"/>
      <c r="IW146" s="13"/>
      <c r="IX146" s="13"/>
      <c r="IY146" s="13"/>
      <c r="IZ146" s="13"/>
      <c r="JA146" s="13"/>
      <c r="JB146" s="13"/>
      <c r="JC146" s="13"/>
      <c r="JD146" s="13"/>
      <c r="JE146" s="13"/>
      <c r="JF146" s="13"/>
      <c r="JG146" s="13"/>
      <c r="JH146" s="13"/>
      <c r="JI146" s="13"/>
      <c r="JJ146" s="13"/>
      <c r="JK146" s="13"/>
      <c r="JL146" s="13"/>
      <c r="JM146" s="13"/>
    </row>
    <row r="147" spans="1:273" x14ac:dyDescent="0.25">
      <c r="A147" s="54">
        <v>1</v>
      </c>
      <c r="B147" s="570" t="s">
        <v>1</v>
      </c>
      <c r="C147" s="571"/>
      <c r="D147" s="246" t="s">
        <v>2</v>
      </c>
      <c r="E147" s="246" t="s">
        <v>124</v>
      </c>
      <c r="F147" s="246" t="s">
        <v>3</v>
      </c>
      <c r="G147" s="246" t="s">
        <v>4</v>
      </c>
      <c r="H147" s="246" t="s">
        <v>5</v>
      </c>
      <c r="I147" s="246" t="s">
        <v>6</v>
      </c>
      <c r="J147" s="133" t="s">
        <v>264</v>
      </c>
      <c r="K147" s="133" t="s">
        <v>400</v>
      </c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  <c r="IH147" s="13"/>
      <c r="II147" s="13"/>
      <c r="IJ147" s="13"/>
      <c r="IK147" s="13"/>
      <c r="IL147" s="13"/>
      <c r="IM147" s="13"/>
      <c r="IN147" s="13"/>
      <c r="IO147" s="13"/>
      <c r="IP147" s="13"/>
      <c r="IQ147" s="13"/>
      <c r="IR147" s="13"/>
      <c r="IS147" s="13"/>
      <c r="IT147" s="13"/>
      <c r="IU147" s="13"/>
      <c r="IV147" s="13"/>
      <c r="IW147" s="13"/>
      <c r="IX147" s="13"/>
      <c r="IY147" s="13"/>
      <c r="IZ147" s="13"/>
      <c r="JA147" s="13"/>
      <c r="JB147" s="13"/>
      <c r="JC147" s="13"/>
      <c r="JD147" s="13"/>
      <c r="JE147" s="13"/>
      <c r="JF147" s="13"/>
      <c r="JG147" s="13"/>
      <c r="JH147" s="13"/>
      <c r="JI147" s="13"/>
      <c r="JJ147" s="13"/>
      <c r="JK147" s="13"/>
      <c r="JL147" s="13"/>
      <c r="JM147" s="13"/>
    </row>
    <row r="148" spans="1:273" ht="63" x14ac:dyDescent="0.25">
      <c r="A148" s="168" t="s">
        <v>347</v>
      </c>
      <c r="B148" s="672" t="s">
        <v>248</v>
      </c>
      <c r="C148" s="754"/>
      <c r="D148" s="210"/>
      <c r="E148" s="272"/>
      <c r="F148" s="266"/>
      <c r="G148" s="116"/>
      <c r="H148" s="115"/>
      <c r="I148" s="109"/>
      <c r="J148" s="109"/>
      <c r="K148" s="110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  <c r="IH148" s="13"/>
      <c r="II148" s="13"/>
      <c r="IJ148" s="13"/>
      <c r="IK148" s="13"/>
      <c r="IL148" s="13"/>
      <c r="IM148" s="13"/>
      <c r="IN148" s="13"/>
      <c r="IO148" s="13"/>
      <c r="IP148" s="13"/>
      <c r="IQ148" s="13"/>
      <c r="IR148" s="13"/>
      <c r="IS148" s="13"/>
      <c r="IT148" s="13"/>
      <c r="IU148" s="13"/>
      <c r="IV148" s="13"/>
      <c r="IW148" s="13"/>
      <c r="IX148" s="13"/>
      <c r="IY148" s="13"/>
      <c r="IZ148" s="13"/>
      <c r="JA148" s="13"/>
      <c r="JB148" s="13"/>
      <c r="JC148" s="13"/>
      <c r="JD148" s="13"/>
      <c r="JE148" s="13"/>
      <c r="JF148" s="13"/>
      <c r="JG148" s="13"/>
      <c r="JH148" s="13"/>
      <c r="JI148" s="13"/>
      <c r="JJ148" s="13"/>
      <c r="JK148" s="13"/>
      <c r="JL148" s="13"/>
      <c r="JM148" s="13"/>
    </row>
    <row r="149" spans="1:273" ht="15.75" x14ac:dyDescent="0.25">
      <c r="A149" s="168" t="s">
        <v>348</v>
      </c>
      <c r="B149" s="506"/>
      <c r="C149" s="665"/>
      <c r="D149" s="210"/>
      <c r="E149" s="272"/>
      <c r="F149" s="273"/>
      <c r="G149" s="116"/>
      <c r="H149" s="115"/>
      <c r="I149" s="118"/>
      <c r="J149" s="109"/>
      <c r="K149" s="110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13"/>
      <c r="IN149" s="13"/>
      <c r="IO149" s="13"/>
      <c r="IP149" s="13"/>
      <c r="IQ149" s="13"/>
      <c r="IR149" s="13"/>
      <c r="IS149" s="13"/>
      <c r="IT149" s="13"/>
      <c r="IU149" s="13"/>
      <c r="IV149" s="13"/>
      <c r="IW149" s="13"/>
      <c r="IX149" s="13"/>
      <c r="IY149" s="13"/>
      <c r="IZ149" s="13"/>
      <c r="JA149" s="13"/>
      <c r="JB149" s="13"/>
      <c r="JC149" s="13"/>
      <c r="JD149" s="13"/>
      <c r="JE149" s="13"/>
      <c r="JF149" s="13"/>
      <c r="JG149" s="13"/>
      <c r="JH149" s="13"/>
      <c r="JI149" s="13"/>
      <c r="JJ149" s="13"/>
      <c r="JK149" s="13"/>
      <c r="JL149" s="13"/>
      <c r="JM149" s="13"/>
    </row>
    <row r="150" spans="1:273" ht="15.75" x14ac:dyDescent="0.25">
      <c r="A150" s="168" t="s">
        <v>349</v>
      </c>
      <c r="B150" s="506"/>
      <c r="C150" s="665"/>
      <c r="D150" s="210"/>
      <c r="E150" s="272"/>
      <c r="F150" s="273"/>
      <c r="G150" s="116"/>
      <c r="H150" s="115"/>
      <c r="I150" s="118"/>
      <c r="J150" s="109"/>
      <c r="K150" s="110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  <c r="IH150" s="13"/>
      <c r="II150" s="13"/>
      <c r="IJ150" s="13"/>
      <c r="IK150" s="13"/>
      <c r="IL150" s="13"/>
      <c r="IM150" s="13"/>
      <c r="IN150" s="13"/>
      <c r="IO150" s="13"/>
      <c r="IP150" s="13"/>
      <c r="IQ150" s="13"/>
      <c r="IR150" s="13"/>
      <c r="IS150" s="13"/>
      <c r="IT150" s="13"/>
      <c r="IU150" s="13"/>
      <c r="IV150" s="13"/>
      <c r="IW150" s="13"/>
      <c r="IX150" s="13"/>
      <c r="IY150" s="13"/>
      <c r="IZ150" s="13"/>
      <c r="JA150" s="13"/>
      <c r="JB150" s="13"/>
      <c r="JC150" s="13"/>
      <c r="JD150" s="13"/>
      <c r="JE150" s="13"/>
      <c r="JF150" s="13"/>
      <c r="JG150" s="13"/>
      <c r="JH150" s="13"/>
      <c r="JI150" s="13"/>
      <c r="JJ150" s="13"/>
      <c r="JK150" s="13"/>
      <c r="JL150" s="13"/>
      <c r="JM150" s="13"/>
    </row>
    <row r="151" spans="1:273" ht="15.75" x14ac:dyDescent="0.25">
      <c r="A151" s="170"/>
      <c r="B151" s="578" t="s">
        <v>196</v>
      </c>
      <c r="C151" s="662"/>
      <c r="D151" s="153" t="s">
        <v>9</v>
      </c>
      <c r="E151" s="153" t="s">
        <v>9</v>
      </c>
      <c r="F151" s="153" t="s">
        <v>9</v>
      </c>
      <c r="G151" s="153" t="s">
        <v>9</v>
      </c>
      <c r="H151" s="137">
        <f>SUM(H148:H150)</f>
        <v>0</v>
      </c>
      <c r="I151" s="264">
        <v>0</v>
      </c>
      <c r="J151" s="276">
        <v>0</v>
      </c>
      <c r="K151" s="276">
        <v>0</v>
      </c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13"/>
      <c r="IN151" s="13"/>
      <c r="IO151" s="13"/>
      <c r="IP151" s="13"/>
      <c r="IQ151" s="13"/>
      <c r="IR151" s="13"/>
      <c r="IS151" s="13"/>
      <c r="IT151" s="13"/>
      <c r="IU151" s="13"/>
      <c r="IV151" s="13"/>
      <c r="IW151" s="13"/>
      <c r="IX151" s="13"/>
      <c r="IY151" s="13"/>
      <c r="IZ151" s="13"/>
      <c r="JA151" s="13"/>
      <c r="JB151" s="13"/>
      <c r="JC151" s="13"/>
      <c r="JD151" s="13"/>
      <c r="JE151" s="13"/>
      <c r="JF151" s="13"/>
      <c r="JG151" s="13"/>
      <c r="JH151" s="13"/>
      <c r="JI151" s="13"/>
      <c r="JJ151" s="13"/>
      <c r="JK151" s="13"/>
      <c r="JL151" s="13"/>
      <c r="JM151" s="13"/>
    </row>
    <row r="152" spans="1:273" x14ac:dyDescent="0.25"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  <c r="IH152" s="13"/>
      <c r="II152" s="13"/>
      <c r="IJ152" s="13"/>
      <c r="IK152" s="13"/>
      <c r="IL152" s="13"/>
      <c r="IM152" s="13"/>
      <c r="IN152" s="13"/>
      <c r="IO152" s="13"/>
      <c r="IP152" s="13"/>
      <c r="IQ152" s="13"/>
      <c r="IR152" s="13"/>
      <c r="IS152" s="13"/>
      <c r="IT152" s="13"/>
      <c r="IU152" s="13"/>
      <c r="IV152" s="13"/>
      <c r="IW152" s="13"/>
      <c r="IX152" s="13"/>
      <c r="IY152" s="13"/>
      <c r="IZ152" s="13"/>
      <c r="JA152" s="13"/>
      <c r="JB152" s="13"/>
      <c r="JC152" s="13"/>
      <c r="JD152" s="13"/>
      <c r="JE152" s="13"/>
      <c r="JF152" s="13"/>
      <c r="JG152" s="13"/>
      <c r="JH152" s="13"/>
      <c r="JI152" s="13"/>
      <c r="JJ152" s="13"/>
      <c r="JK152" s="13"/>
      <c r="JL152" s="13"/>
      <c r="JM152" s="13"/>
    </row>
    <row r="153" spans="1:273" ht="157.5" x14ac:dyDescent="0.25">
      <c r="A153" s="581" t="s">
        <v>257</v>
      </c>
      <c r="B153" s="564"/>
      <c r="C153" s="564"/>
      <c r="D153" s="564"/>
      <c r="E153" s="564"/>
      <c r="F153" s="564"/>
      <c r="G153" s="564"/>
      <c r="H153" s="564"/>
      <c r="I153" s="564"/>
      <c r="J153" s="564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13"/>
      <c r="IK153" s="13"/>
      <c r="IL153" s="13"/>
      <c r="IM153" s="13"/>
      <c r="IN153" s="13"/>
      <c r="IO153" s="13"/>
      <c r="IP153" s="13"/>
      <c r="IQ153" s="13"/>
      <c r="IR153" s="13"/>
      <c r="IS153" s="13"/>
      <c r="IT153" s="13"/>
      <c r="IU153" s="13"/>
      <c r="IV153" s="13"/>
      <c r="IW153" s="13"/>
      <c r="IX153" s="13"/>
      <c r="IY153" s="13"/>
      <c r="IZ153" s="13"/>
      <c r="JA153" s="13"/>
      <c r="JB153" s="13"/>
      <c r="JC153" s="13"/>
      <c r="JD153" s="13"/>
      <c r="JE153" s="13"/>
      <c r="JF153" s="13"/>
      <c r="JG153" s="13"/>
      <c r="JH153" s="13"/>
      <c r="JI153" s="13"/>
      <c r="JJ153" s="13"/>
      <c r="JK153" s="13"/>
      <c r="JL153" s="13"/>
      <c r="JM153" s="13"/>
    </row>
    <row r="154" spans="1:273" ht="15.75" x14ac:dyDescent="0.2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13"/>
      <c r="IK154" s="13"/>
      <c r="IL154" s="13"/>
      <c r="IM154" s="13"/>
      <c r="IN154" s="13"/>
      <c r="IO154" s="13"/>
      <c r="IP154" s="13"/>
      <c r="IQ154" s="13"/>
      <c r="IR154" s="13"/>
      <c r="IS154" s="13"/>
      <c r="IT154" s="13"/>
      <c r="IU154" s="13"/>
      <c r="IV154" s="13"/>
      <c r="IW154" s="13"/>
      <c r="IX154" s="13"/>
      <c r="IY154" s="13"/>
      <c r="IZ154" s="13"/>
      <c r="JA154" s="13"/>
      <c r="JB154" s="13"/>
      <c r="JC154" s="13"/>
      <c r="JD154" s="13"/>
      <c r="JE154" s="13"/>
      <c r="JF154" s="13"/>
      <c r="JG154" s="13"/>
      <c r="JH154" s="13"/>
      <c r="JI154" s="13"/>
      <c r="JJ154" s="13"/>
      <c r="JK154" s="13"/>
      <c r="JL154" s="13"/>
      <c r="JM154" s="13"/>
    </row>
    <row r="155" spans="1:273" ht="15.75" x14ac:dyDescent="0.25">
      <c r="A155" s="45"/>
      <c r="B155" s="30" t="s">
        <v>198</v>
      </c>
      <c r="C155" s="582" t="s">
        <v>103</v>
      </c>
      <c r="D155" s="583"/>
      <c r="E155" s="583"/>
      <c r="F155" s="583"/>
      <c r="G155" s="583"/>
      <c r="H155" s="583"/>
      <c r="I155" s="583"/>
      <c r="J155" s="58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  <c r="IM155" s="13"/>
      <c r="IN155" s="13"/>
      <c r="IO155" s="13"/>
      <c r="IP155" s="13"/>
      <c r="IQ155" s="13"/>
      <c r="IR155" s="13"/>
      <c r="IS155" s="13"/>
      <c r="IT155" s="13"/>
      <c r="IU155" s="13"/>
      <c r="IV155" s="13"/>
      <c r="IW155" s="13"/>
      <c r="IX155" s="13"/>
      <c r="IY155" s="13"/>
      <c r="IZ155" s="13"/>
      <c r="JA155" s="13"/>
      <c r="JB155" s="13"/>
      <c r="JC155" s="13"/>
      <c r="JD155" s="13"/>
      <c r="JE155" s="13"/>
      <c r="JF155" s="13"/>
      <c r="JG155" s="13"/>
      <c r="JH155" s="13"/>
      <c r="JI155" s="13"/>
      <c r="JJ155" s="13"/>
      <c r="JK155" s="13"/>
      <c r="JL155" s="13"/>
      <c r="JM155" s="13"/>
    </row>
    <row r="156" spans="1:273" x14ac:dyDescent="0.25"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  <c r="IQ156" s="13"/>
      <c r="IR156" s="13"/>
      <c r="IS156" s="13"/>
      <c r="IT156" s="13"/>
      <c r="IU156" s="13"/>
      <c r="IV156" s="13"/>
      <c r="IW156" s="13"/>
      <c r="IX156" s="13"/>
      <c r="IY156" s="13"/>
      <c r="IZ156" s="13"/>
      <c r="JA156" s="13"/>
      <c r="JB156" s="13"/>
      <c r="JC156" s="13"/>
      <c r="JD156" s="13"/>
      <c r="JE156" s="13"/>
      <c r="JF156" s="13"/>
      <c r="JG156" s="13"/>
      <c r="JH156" s="13"/>
      <c r="JI156" s="13"/>
      <c r="JJ156" s="13"/>
      <c r="JK156" s="13"/>
      <c r="JL156" s="13"/>
      <c r="JM156" s="13"/>
    </row>
    <row r="157" spans="1:273" ht="90" x14ac:dyDescent="0.25">
      <c r="A157" s="585" t="s">
        <v>200</v>
      </c>
      <c r="B157" s="584"/>
      <c r="C157" s="584"/>
      <c r="D157" s="584"/>
      <c r="E157" s="584"/>
      <c r="F157" s="584"/>
      <c r="G157" s="584"/>
      <c r="H157" s="458"/>
      <c r="I157" s="241" t="s">
        <v>273</v>
      </c>
      <c r="J157" s="241" t="s">
        <v>274</v>
      </c>
      <c r="K157" s="241" t="s">
        <v>278</v>
      </c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  <c r="IO157" s="13"/>
      <c r="IP157" s="13"/>
      <c r="IQ157" s="13"/>
      <c r="IR157" s="13"/>
      <c r="IS157" s="13"/>
      <c r="IT157" s="13"/>
      <c r="IU157" s="13"/>
      <c r="IV157" s="13"/>
      <c r="IW157" s="13"/>
      <c r="IX157" s="13"/>
      <c r="IY157" s="13"/>
      <c r="IZ157" s="13"/>
      <c r="JA157" s="13"/>
      <c r="JB157" s="13"/>
      <c r="JC157" s="13"/>
      <c r="JD157" s="13"/>
      <c r="JE157" s="13"/>
      <c r="JF157" s="13"/>
      <c r="JG157" s="13"/>
      <c r="JH157" s="13"/>
      <c r="JI157" s="13"/>
      <c r="JJ157" s="13"/>
      <c r="JK157" s="13"/>
      <c r="JL157" s="13"/>
      <c r="JM157" s="13"/>
    </row>
    <row r="158" spans="1:273" ht="75" x14ac:dyDescent="0.25">
      <c r="A158" s="241" t="s">
        <v>201</v>
      </c>
      <c r="B158" s="457" t="s">
        <v>157</v>
      </c>
      <c r="C158" s="584"/>
      <c r="D158" s="458"/>
      <c r="E158" s="47" t="s">
        <v>258</v>
      </c>
      <c r="F158" s="47" t="s">
        <v>259</v>
      </c>
      <c r="G158" s="47" t="s">
        <v>338</v>
      </c>
      <c r="H158" s="47" t="s">
        <v>260</v>
      </c>
      <c r="I158" s="47" t="s">
        <v>260</v>
      </c>
      <c r="J158" s="47" t="s">
        <v>260</v>
      </c>
      <c r="K158" s="47" t="s">
        <v>260</v>
      </c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  <c r="IO158" s="13"/>
      <c r="IP158" s="13"/>
      <c r="IQ158" s="13"/>
      <c r="IR158" s="13"/>
      <c r="IS158" s="13"/>
      <c r="IT158" s="13"/>
      <c r="IU158" s="13"/>
      <c r="IV158" s="13"/>
      <c r="IW158" s="13"/>
      <c r="IX158" s="13"/>
      <c r="IY158" s="13"/>
      <c r="IZ158" s="13"/>
      <c r="JA158" s="13"/>
      <c r="JB158" s="13"/>
      <c r="JC158" s="13"/>
      <c r="JD158" s="13"/>
      <c r="JE158" s="13"/>
      <c r="JF158" s="13"/>
      <c r="JG158" s="13"/>
      <c r="JH158" s="13"/>
      <c r="JI158" s="13"/>
      <c r="JJ158" s="13"/>
      <c r="JK158" s="13"/>
      <c r="JL158" s="13"/>
      <c r="JM158" s="13"/>
    </row>
    <row r="159" spans="1:273" x14ac:dyDescent="0.25">
      <c r="A159" s="54">
        <v>1</v>
      </c>
      <c r="B159" s="570" t="s">
        <v>1</v>
      </c>
      <c r="C159" s="598"/>
      <c r="D159" s="599"/>
      <c r="E159" s="246" t="s">
        <v>2</v>
      </c>
      <c r="F159" s="246" t="s">
        <v>124</v>
      </c>
      <c r="G159" s="246" t="s">
        <v>3</v>
      </c>
      <c r="H159" s="246" t="s">
        <v>4</v>
      </c>
      <c r="I159" s="246" t="s">
        <v>5</v>
      </c>
      <c r="J159" s="133" t="s">
        <v>6</v>
      </c>
      <c r="K159" s="133" t="s">
        <v>264</v>
      </c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13"/>
      <c r="IH159" s="13"/>
      <c r="II159" s="13"/>
      <c r="IJ159" s="13"/>
      <c r="IK159" s="13"/>
      <c r="IL159" s="13"/>
      <c r="IM159" s="13"/>
      <c r="IN159" s="13"/>
      <c r="IO159" s="13"/>
      <c r="IP159" s="13"/>
      <c r="IQ159" s="13"/>
      <c r="IR159" s="13"/>
      <c r="IS159" s="13"/>
      <c r="IT159" s="13"/>
      <c r="IU159" s="13"/>
      <c r="IV159" s="13"/>
      <c r="IW159" s="13"/>
      <c r="IX159" s="13"/>
      <c r="IY159" s="13"/>
      <c r="IZ159" s="13"/>
      <c r="JA159" s="13"/>
      <c r="JB159" s="13"/>
      <c r="JC159" s="13"/>
      <c r="JD159" s="13"/>
      <c r="JE159" s="13"/>
      <c r="JF159" s="13"/>
      <c r="JG159" s="13"/>
      <c r="JH159" s="13"/>
      <c r="JI159" s="13"/>
      <c r="JJ159" s="13"/>
      <c r="JK159" s="13"/>
      <c r="JL159" s="13"/>
      <c r="JM159" s="13"/>
    </row>
    <row r="160" spans="1:273" ht="60" x14ac:dyDescent="0.25">
      <c r="A160" s="250" t="s">
        <v>347</v>
      </c>
      <c r="B160" s="690" t="s">
        <v>248</v>
      </c>
      <c r="C160" s="699"/>
      <c r="D160" s="699"/>
      <c r="E160" s="134"/>
      <c r="F160" s="134"/>
      <c r="G160" s="135"/>
      <c r="H160" s="110"/>
      <c r="I160" s="110"/>
      <c r="J160" s="110"/>
      <c r="K160" s="110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13"/>
      <c r="IN160" s="13"/>
      <c r="IO160" s="13"/>
      <c r="IP160" s="13"/>
      <c r="IQ160" s="13"/>
      <c r="IR160" s="13"/>
      <c r="IS160" s="13"/>
      <c r="IT160" s="13"/>
      <c r="IU160" s="13"/>
      <c r="IV160" s="13"/>
      <c r="IW160" s="13"/>
      <c r="IX160" s="13"/>
      <c r="IY160" s="13"/>
      <c r="IZ160" s="13"/>
      <c r="JA160" s="13"/>
      <c r="JB160" s="13"/>
      <c r="JC160" s="13"/>
      <c r="JD160" s="13"/>
      <c r="JE160" s="13"/>
      <c r="JF160" s="13"/>
      <c r="JG160" s="13"/>
      <c r="JH160" s="13"/>
      <c r="JI160" s="13"/>
      <c r="JJ160" s="13"/>
      <c r="JK160" s="13"/>
      <c r="JL160" s="13"/>
      <c r="JM160" s="13"/>
    </row>
    <row r="161" spans="1:273" ht="15.75" x14ac:dyDescent="0.25">
      <c r="A161" s="250" t="s">
        <v>348</v>
      </c>
      <c r="B161" s="692"/>
      <c r="C161" s="700"/>
      <c r="D161" s="700"/>
      <c r="E161" s="134"/>
      <c r="F161" s="134"/>
      <c r="G161" s="135"/>
      <c r="H161" s="110"/>
      <c r="I161" s="110"/>
      <c r="J161" s="110"/>
      <c r="K161" s="110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  <c r="IM161" s="13"/>
      <c r="IN161" s="13"/>
      <c r="IO161" s="13"/>
      <c r="IP161" s="13"/>
      <c r="IQ161" s="13"/>
      <c r="IR161" s="13"/>
      <c r="IS161" s="13"/>
      <c r="IT161" s="13"/>
      <c r="IU161" s="13"/>
      <c r="IV161" s="13"/>
      <c r="IW161" s="13"/>
      <c r="IX161" s="13"/>
      <c r="IY161" s="13"/>
      <c r="IZ161" s="13"/>
      <c r="JA161" s="13"/>
      <c r="JB161" s="13"/>
      <c r="JC161" s="13"/>
      <c r="JD161" s="13"/>
      <c r="JE161" s="13"/>
      <c r="JF161" s="13"/>
      <c r="JG161" s="13"/>
      <c r="JH161" s="13"/>
      <c r="JI161" s="13"/>
      <c r="JJ161" s="13"/>
      <c r="JK161" s="13"/>
      <c r="JL161" s="13"/>
      <c r="JM161" s="13"/>
    </row>
    <row r="162" spans="1:273" ht="15.75" x14ac:dyDescent="0.25">
      <c r="A162" s="37"/>
      <c r="B162" s="578" t="s">
        <v>196</v>
      </c>
      <c r="C162" s="579"/>
      <c r="D162" s="580"/>
      <c r="E162" s="165" t="s">
        <v>9</v>
      </c>
      <c r="F162" s="153" t="s">
        <v>9</v>
      </c>
      <c r="G162" s="153" t="s">
        <v>9</v>
      </c>
      <c r="H162" s="40">
        <f>SUM(H160:H161)</f>
        <v>0</v>
      </c>
      <c r="I162" s="257">
        <f>SUM(I159:I161)</f>
        <v>0</v>
      </c>
      <c r="J162" s="257">
        <f>SUM(J159:J161)</f>
        <v>0</v>
      </c>
      <c r="K162" s="257">
        <f>SUM(K160:K161)</f>
        <v>0</v>
      </c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13"/>
      <c r="IN162" s="13"/>
      <c r="IO162" s="13"/>
      <c r="IP162" s="13"/>
      <c r="IQ162" s="13"/>
      <c r="IR162" s="13"/>
      <c r="IS162" s="13"/>
      <c r="IT162" s="13"/>
      <c r="IU162" s="13"/>
      <c r="IV162" s="13"/>
      <c r="IW162" s="13"/>
      <c r="IX162" s="13"/>
      <c r="IY162" s="13"/>
      <c r="IZ162" s="13"/>
      <c r="JA162" s="13"/>
      <c r="JB162" s="13"/>
      <c r="JC162" s="13"/>
      <c r="JD162" s="13"/>
      <c r="JE162" s="13"/>
      <c r="JF162" s="13"/>
      <c r="JG162" s="13"/>
      <c r="JH162" s="13"/>
      <c r="JI162" s="13"/>
      <c r="JJ162" s="13"/>
      <c r="JK162" s="13"/>
      <c r="JL162" s="13"/>
      <c r="JM162" s="13"/>
    </row>
    <row r="163" spans="1:273" x14ac:dyDescent="0.25"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  <c r="IM163" s="13"/>
      <c r="IN163" s="13"/>
      <c r="IO163" s="13"/>
      <c r="IP163" s="13"/>
      <c r="IQ163" s="13"/>
      <c r="IR163" s="13"/>
      <c r="IS163" s="13"/>
      <c r="IT163" s="13"/>
      <c r="IU163" s="13"/>
      <c r="IV163" s="13"/>
      <c r="IW163" s="13"/>
      <c r="IX163" s="13"/>
      <c r="IY163" s="13"/>
      <c r="IZ163" s="13"/>
      <c r="JA163" s="13"/>
      <c r="JB163" s="13"/>
      <c r="JC163" s="13"/>
      <c r="JD163" s="13"/>
      <c r="JE163" s="13"/>
      <c r="JF163" s="13"/>
      <c r="JG163" s="13"/>
      <c r="JH163" s="13"/>
      <c r="JI163" s="13"/>
      <c r="JJ163" s="13"/>
      <c r="JK163" s="13"/>
      <c r="JL163" s="13"/>
      <c r="JM163" s="13"/>
    </row>
    <row r="164" spans="1:273" ht="220.5" x14ac:dyDescent="0.25">
      <c r="A164" s="581" t="s">
        <v>261</v>
      </c>
      <c r="B164" s="564"/>
      <c r="C164" s="564"/>
      <c r="D164" s="564"/>
      <c r="E164" s="564"/>
      <c r="F164" s="564"/>
      <c r="G164" s="564"/>
      <c r="H164" s="564"/>
      <c r="I164" s="564"/>
      <c r="J164" s="564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  <c r="IM164" s="13"/>
      <c r="IN164" s="13"/>
      <c r="IO164" s="13"/>
      <c r="IP164" s="13"/>
      <c r="IQ164" s="13"/>
      <c r="IR164" s="13"/>
      <c r="IS164" s="13"/>
      <c r="IT164" s="13"/>
      <c r="IU164" s="13"/>
      <c r="IV164" s="13"/>
      <c r="IW164" s="13"/>
      <c r="IX164" s="13"/>
      <c r="IY164" s="13"/>
      <c r="IZ164" s="13"/>
      <c r="JA164" s="13"/>
      <c r="JB164" s="13"/>
      <c r="JC164" s="13"/>
      <c r="JD164" s="13"/>
      <c r="JE164" s="13"/>
      <c r="JF164" s="13"/>
      <c r="JG164" s="13"/>
      <c r="JH164" s="13"/>
      <c r="JI164" s="13"/>
      <c r="JJ164" s="13"/>
      <c r="JK164" s="13"/>
      <c r="JL164" s="13"/>
      <c r="JM164" s="13"/>
    </row>
    <row r="165" spans="1:273" ht="15.75" x14ac:dyDescent="0.2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  <c r="IM165" s="13"/>
      <c r="IN165" s="13"/>
      <c r="IO165" s="13"/>
      <c r="IP165" s="13"/>
      <c r="IQ165" s="13"/>
      <c r="IR165" s="13"/>
      <c r="IS165" s="13"/>
      <c r="IT165" s="13"/>
      <c r="IU165" s="13"/>
      <c r="IV165" s="13"/>
      <c r="IW165" s="13"/>
      <c r="IX165" s="13"/>
      <c r="IY165" s="13"/>
      <c r="IZ165" s="13"/>
      <c r="JA165" s="13"/>
      <c r="JB165" s="13"/>
      <c r="JC165" s="13"/>
      <c r="JD165" s="13"/>
      <c r="JE165" s="13"/>
      <c r="JF165" s="13"/>
      <c r="JG165" s="13"/>
      <c r="JH165" s="13"/>
      <c r="JI165" s="13"/>
      <c r="JJ165" s="13"/>
      <c r="JK165" s="13"/>
      <c r="JL165" s="13"/>
      <c r="JM165" s="13"/>
    </row>
    <row r="166" spans="1:273" ht="15.75" x14ac:dyDescent="0.25">
      <c r="A166" s="45"/>
      <c r="B166" s="30" t="s">
        <v>198</v>
      </c>
      <c r="C166" s="582" t="s">
        <v>103</v>
      </c>
      <c r="D166" s="583"/>
      <c r="E166" s="583"/>
      <c r="F166" s="583"/>
      <c r="G166" s="583"/>
      <c r="H166" s="583"/>
      <c r="I166" s="583"/>
      <c r="J166" s="58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13"/>
      <c r="IH166" s="13"/>
      <c r="II166" s="13"/>
      <c r="IJ166" s="13"/>
      <c r="IK166" s="13"/>
      <c r="IL166" s="13"/>
      <c r="IM166" s="13"/>
      <c r="IN166" s="13"/>
      <c r="IO166" s="13"/>
      <c r="IP166" s="13"/>
      <c r="IQ166" s="13"/>
      <c r="IR166" s="13"/>
      <c r="IS166" s="13"/>
      <c r="IT166" s="13"/>
      <c r="IU166" s="13"/>
      <c r="IV166" s="13"/>
      <c r="IW166" s="13"/>
      <c r="IX166" s="13"/>
      <c r="IY166" s="13"/>
      <c r="IZ166" s="13"/>
      <c r="JA166" s="13"/>
      <c r="JB166" s="13"/>
      <c r="JC166" s="13"/>
      <c r="JD166" s="13"/>
      <c r="JE166" s="13"/>
      <c r="JF166" s="13"/>
      <c r="JG166" s="13"/>
      <c r="JH166" s="13"/>
      <c r="JI166" s="13"/>
      <c r="JJ166" s="13"/>
      <c r="JK166" s="13"/>
      <c r="JL166" s="13"/>
      <c r="JM166" s="13"/>
    </row>
    <row r="167" spans="1:273" x14ac:dyDescent="0.25"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  <c r="II167" s="13"/>
      <c r="IJ167" s="13"/>
      <c r="IK167" s="13"/>
      <c r="IL167" s="13"/>
      <c r="IM167" s="13"/>
      <c r="IN167" s="13"/>
      <c r="IO167" s="13"/>
      <c r="IP167" s="13"/>
      <c r="IQ167" s="13"/>
      <c r="IR167" s="13"/>
      <c r="IS167" s="13"/>
      <c r="IT167" s="13"/>
      <c r="IU167" s="13"/>
      <c r="IV167" s="13"/>
      <c r="IW167" s="13"/>
      <c r="IX167" s="13"/>
      <c r="IY167" s="13"/>
      <c r="IZ167" s="13"/>
      <c r="JA167" s="13"/>
      <c r="JB167" s="13"/>
      <c r="JC167" s="13"/>
      <c r="JD167" s="13"/>
      <c r="JE167" s="13"/>
      <c r="JF167" s="13"/>
      <c r="JG167" s="13"/>
      <c r="JH167" s="13"/>
      <c r="JI167" s="13"/>
      <c r="JJ167" s="13"/>
      <c r="JK167" s="13"/>
      <c r="JL167" s="13"/>
      <c r="JM167" s="13"/>
    </row>
    <row r="168" spans="1:273" ht="90" x14ac:dyDescent="0.25">
      <c r="A168" s="585" t="s">
        <v>200</v>
      </c>
      <c r="B168" s="584"/>
      <c r="C168" s="584"/>
      <c r="D168" s="584"/>
      <c r="E168" s="584"/>
      <c r="F168" s="584"/>
      <c r="G168" s="584"/>
      <c r="H168" s="458"/>
      <c r="I168" s="241" t="s">
        <v>273</v>
      </c>
      <c r="J168" s="241" t="s">
        <v>274</v>
      </c>
      <c r="K168" s="241" t="s">
        <v>278</v>
      </c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  <c r="IH168" s="13"/>
      <c r="II168" s="13"/>
      <c r="IJ168" s="13"/>
      <c r="IK168" s="13"/>
      <c r="IL168" s="13"/>
      <c r="IM168" s="13"/>
      <c r="IN168" s="13"/>
      <c r="IO168" s="13"/>
      <c r="IP168" s="13"/>
      <c r="IQ168" s="13"/>
      <c r="IR168" s="13"/>
      <c r="IS168" s="13"/>
      <c r="IT168" s="13"/>
      <c r="IU168" s="13"/>
      <c r="IV168" s="13"/>
      <c r="IW168" s="13"/>
      <c r="IX168" s="13"/>
      <c r="IY168" s="13"/>
      <c r="IZ168" s="13"/>
      <c r="JA168" s="13"/>
      <c r="JB168" s="13"/>
      <c r="JC168" s="13"/>
      <c r="JD168" s="13"/>
      <c r="JE168" s="13"/>
      <c r="JF168" s="13"/>
      <c r="JG168" s="13"/>
      <c r="JH168" s="13"/>
      <c r="JI168" s="13"/>
      <c r="JJ168" s="13"/>
      <c r="JK168" s="13"/>
      <c r="JL168" s="13"/>
      <c r="JM168" s="13"/>
    </row>
    <row r="169" spans="1:273" ht="60" x14ac:dyDescent="0.25">
      <c r="A169" s="241" t="s">
        <v>201</v>
      </c>
      <c r="B169" s="457" t="s">
        <v>238</v>
      </c>
      <c r="C169" s="584"/>
      <c r="D169" s="458"/>
      <c r="E169" s="47" t="s">
        <v>262</v>
      </c>
      <c r="F169" s="47" t="s">
        <v>263</v>
      </c>
      <c r="G169" s="47" t="s">
        <v>338</v>
      </c>
      <c r="H169" s="47" t="s">
        <v>337</v>
      </c>
      <c r="I169" s="47" t="s">
        <v>337</v>
      </c>
      <c r="J169" s="47" t="s">
        <v>337</v>
      </c>
      <c r="K169" s="47" t="s">
        <v>337</v>
      </c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  <c r="HM169" s="13"/>
      <c r="HN169" s="13"/>
      <c r="HO169" s="13"/>
      <c r="HP169" s="13"/>
      <c r="HQ169" s="13"/>
      <c r="HR169" s="13"/>
      <c r="HS169" s="13"/>
      <c r="HT169" s="13"/>
      <c r="HU169" s="13"/>
      <c r="HV169" s="13"/>
      <c r="HW169" s="13"/>
      <c r="HX169" s="13"/>
      <c r="HY169" s="13"/>
      <c r="HZ169" s="13"/>
      <c r="IA169" s="13"/>
      <c r="IB169" s="13"/>
      <c r="IC169" s="13"/>
      <c r="ID169" s="13"/>
      <c r="IE169" s="13"/>
      <c r="IF169" s="13"/>
      <c r="IG169" s="13"/>
      <c r="IH169" s="13"/>
      <c r="II169" s="13"/>
      <c r="IJ169" s="13"/>
      <c r="IK169" s="13"/>
      <c r="IL169" s="13"/>
      <c r="IM169" s="13"/>
      <c r="IN169" s="13"/>
      <c r="IO169" s="13"/>
      <c r="IP169" s="13"/>
      <c r="IQ169" s="13"/>
      <c r="IR169" s="13"/>
      <c r="IS169" s="13"/>
      <c r="IT169" s="13"/>
      <c r="IU169" s="13"/>
      <c r="IV169" s="13"/>
      <c r="IW169" s="13"/>
      <c r="IX169" s="13"/>
      <c r="IY169" s="13"/>
      <c r="IZ169" s="13"/>
      <c r="JA169" s="13"/>
      <c r="JB169" s="13"/>
      <c r="JC169" s="13"/>
      <c r="JD169" s="13"/>
      <c r="JE169" s="13"/>
      <c r="JF169" s="13"/>
      <c r="JG169" s="13"/>
      <c r="JH169" s="13"/>
      <c r="JI169" s="13"/>
      <c r="JJ169" s="13"/>
      <c r="JK169" s="13"/>
      <c r="JL169" s="13"/>
      <c r="JM169" s="13"/>
    </row>
    <row r="170" spans="1:273" x14ac:dyDescent="0.25">
      <c r="A170" s="54">
        <v>1</v>
      </c>
      <c r="B170" s="570" t="s">
        <v>1</v>
      </c>
      <c r="C170" s="598"/>
      <c r="D170" s="599"/>
      <c r="E170" s="246" t="s">
        <v>2</v>
      </c>
      <c r="F170" s="246" t="s">
        <v>124</v>
      </c>
      <c r="G170" s="246" t="s">
        <v>3</v>
      </c>
      <c r="H170" s="246" t="s">
        <v>4</v>
      </c>
      <c r="I170" s="246" t="s">
        <v>5</v>
      </c>
      <c r="J170" s="133" t="s">
        <v>6</v>
      </c>
      <c r="K170" s="133" t="s">
        <v>264</v>
      </c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  <c r="ID170" s="13"/>
      <c r="IE170" s="13"/>
      <c r="IF170" s="13"/>
      <c r="IG170" s="13"/>
      <c r="IH170" s="13"/>
      <c r="II170" s="13"/>
      <c r="IJ170" s="13"/>
      <c r="IK170" s="13"/>
      <c r="IL170" s="13"/>
      <c r="IM170" s="13"/>
      <c r="IN170" s="13"/>
      <c r="IO170" s="13"/>
      <c r="IP170" s="13"/>
      <c r="IQ170" s="13"/>
      <c r="IR170" s="13"/>
      <c r="IS170" s="13"/>
      <c r="IT170" s="13"/>
      <c r="IU170" s="13"/>
      <c r="IV170" s="13"/>
      <c r="IW170" s="13"/>
      <c r="IX170" s="13"/>
      <c r="IY170" s="13"/>
      <c r="IZ170" s="13"/>
      <c r="JA170" s="13"/>
      <c r="JB170" s="13"/>
      <c r="JC170" s="13"/>
      <c r="JD170" s="13"/>
      <c r="JE170" s="13"/>
      <c r="JF170" s="13"/>
      <c r="JG170" s="13"/>
      <c r="JH170" s="13"/>
      <c r="JI170" s="13"/>
      <c r="JJ170" s="13"/>
      <c r="JK170" s="13"/>
      <c r="JL170" s="13"/>
      <c r="JM170" s="13"/>
    </row>
    <row r="171" spans="1:273" ht="63" x14ac:dyDescent="0.25">
      <c r="A171" s="168" t="s">
        <v>347</v>
      </c>
      <c r="B171" s="602" t="s">
        <v>248</v>
      </c>
      <c r="C171" s="603"/>
      <c r="D171" s="603"/>
      <c r="E171" s="114"/>
      <c r="F171" s="114"/>
      <c r="G171" s="269"/>
      <c r="H171" s="115"/>
      <c r="I171" s="110"/>
      <c r="J171" s="110"/>
      <c r="K171" s="117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  <c r="ID171" s="13"/>
      <c r="IE171" s="13"/>
      <c r="IF171" s="13"/>
      <c r="IG171" s="13"/>
      <c r="IH171" s="13"/>
      <c r="II171" s="13"/>
      <c r="IJ171" s="13"/>
      <c r="IK171" s="13"/>
      <c r="IL171" s="13"/>
      <c r="IM171" s="13"/>
      <c r="IN171" s="13"/>
      <c r="IO171" s="13"/>
      <c r="IP171" s="13"/>
      <c r="IQ171" s="13"/>
      <c r="IR171" s="13"/>
      <c r="IS171" s="13"/>
      <c r="IT171" s="13"/>
      <c r="IU171" s="13"/>
      <c r="IV171" s="13"/>
      <c r="IW171" s="13"/>
      <c r="IX171" s="13"/>
      <c r="IY171" s="13"/>
      <c r="IZ171" s="13"/>
      <c r="JA171" s="13"/>
      <c r="JB171" s="13"/>
      <c r="JC171" s="13"/>
      <c r="JD171" s="13"/>
      <c r="JE171" s="13"/>
      <c r="JF171" s="13"/>
      <c r="JG171" s="13"/>
      <c r="JH171" s="13"/>
      <c r="JI171" s="13"/>
      <c r="JJ171" s="13"/>
      <c r="JK171" s="13"/>
      <c r="JL171" s="13"/>
      <c r="JM171" s="13"/>
    </row>
    <row r="172" spans="1:273" ht="15.75" x14ac:dyDescent="0.25">
      <c r="A172" s="168" t="s">
        <v>348</v>
      </c>
      <c r="B172" s="595"/>
      <c r="C172" s="596"/>
      <c r="D172" s="597"/>
      <c r="E172" s="114"/>
      <c r="F172" s="114"/>
      <c r="G172" s="269" t="s">
        <v>16</v>
      </c>
      <c r="H172" s="115"/>
      <c r="I172" s="110"/>
      <c r="J172" s="110"/>
      <c r="K172" s="117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  <c r="ID172" s="13"/>
      <c r="IE172" s="13"/>
      <c r="IF172" s="13"/>
      <c r="IG172" s="13"/>
      <c r="IH172" s="13"/>
      <c r="II172" s="13"/>
      <c r="IJ172" s="13"/>
      <c r="IK172" s="13"/>
      <c r="IL172" s="13"/>
      <c r="IM172" s="13"/>
      <c r="IN172" s="13"/>
      <c r="IO172" s="13"/>
      <c r="IP172" s="13"/>
      <c r="IQ172" s="13"/>
      <c r="IR172" s="13"/>
      <c r="IS172" s="13"/>
      <c r="IT172" s="13"/>
      <c r="IU172" s="13"/>
      <c r="IV172" s="13"/>
      <c r="IW172" s="13"/>
      <c r="IX172" s="13"/>
      <c r="IY172" s="13"/>
      <c r="IZ172" s="13"/>
      <c r="JA172" s="13"/>
      <c r="JB172" s="13"/>
      <c r="JC172" s="13"/>
      <c r="JD172" s="13"/>
      <c r="JE172" s="13"/>
      <c r="JF172" s="13"/>
      <c r="JG172" s="13"/>
      <c r="JH172" s="13"/>
      <c r="JI172" s="13"/>
      <c r="JJ172" s="13"/>
      <c r="JK172" s="13"/>
      <c r="JL172" s="13"/>
      <c r="JM172" s="13"/>
    </row>
    <row r="173" spans="1:273" ht="15.75" x14ac:dyDescent="0.25">
      <c r="A173" s="168" t="s">
        <v>349</v>
      </c>
      <c r="B173" s="506"/>
      <c r="C173" s="629"/>
      <c r="D173" s="665"/>
      <c r="E173" s="114"/>
      <c r="F173" s="114"/>
      <c r="G173" s="269" t="s">
        <v>16</v>
      </c>
      <c r="H173" s="115"/>
      <c r="I173" s="110"/>
      <c r="J173" s="110"/>
      <c r="K173" s="117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  <c r="HU173" s="13"/>
      <c r="HV173" s="13"/>
      <c r="HW173" s="13"/>
      <c r="HX173" s="13"/>
      <c r="HY173" s="13"/>
      <c r="HZ173" s="13"/>
      <c r="IA173" s="13"/>
      <c r="IB173" s="13"/>
      <c r="IC173" s="13"/>
      <c r="ID173" s="13"/>
      <c r="IE173" s="13"/>
      <c r="IF173" s="13"/>
      <c r="IG173" s="13"/>
      <c r="IH173" s="13"/>
      <c r="II173" s="13"/>
      <c r="IJ173" s="13"/>
      <c r="IK173" s="13"/>
      <c r="IL173" s="13"/>
      <c r="IM173" s="13"/>
      <c r="IN173" s="13"/>
      <c r="IO173" s="13"/>
      <c r="IP173" s="13"/>
      <c r="IQ173" s="13"/>
      <c r="IR173" s="13"/>
      <c r="IS173" s="13"/>
      <c r="IT173" s="13"/>
      <c r="IU173" s="13"/>
      <c r="IV173" s="13"/>
      <c r="IW173" s="13"/>
      <c r="IX173" s="13"/>
      <c r="IY173" s="13"/>
      <c r="IZ173" s="13"/>
      <c r="JA173" s="13"/>
      <c r="JB173" s="13"/>
      <c r="JC173" s="13"/>
      <c r="JD173" s="13"/>
      <c r="JE173" s="13"/>
      <c r="JF173" s="13"/>
      <c r="JG173" s="13"/>
      <c r="JH173" s="13"/>
      <c r="JI173" s="13"/>
      <c r="JJ173" s="13"/>
      <c r="JK173" s="13"/>
      <c r="JL173" s="13"/>
      <c r="JM173" s="13"/>
    </row>
    <row r="174" spans="1:273" ht="15.75" x14ac:dyDescent="0.25">
      <c r="A174" s="168" t="s">
        <v>350</v>
      </c>
      <c r="B174" s="506"/>
      <c r="C174" s="629"/>
      <c r="D174" s="665"/>
      <c r="E174" s="114"/>
      <c r="F174" s="114"/>
      <c r="G174" s="269"/>
      <c r="H174" s="115"/>
      <c r="I174" s="110"/>
      <c r="J174" s="110"/>
      <c r="K174" s="117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  <c r="HU174" s="13"/>
      <c r="HV174" s="13"/>
      <c r="HW174" s="13"/>
      <c r="HX174" s="13"/>
      <c r="HY174" s="13"/>
      <c r="HZ174" s="13"/>
      <c r="IA174" s="13"/>
      <c r="IB174" s="13"/>
      <c r="IC174" s="13"/>
      <c r="ID174" s="13"/>
      <c r="IE174" s="13"/>
      <c r="IF174" s="13"/>
      <c r="IG174" s="13"/>
      <c r="IH174" s="13"/>
      <c r="II174" s="13"/>
      <c r="IJ174" s="13"/>
      <c r="IK174" s="13"/>
      <c r="IL174" s="13"/>
      <c r="IM174" s="13"/>
      <c r="IN174" s="13"/>
      <c r="IO174" s="13"/>
      <c r="IP174" s="13"/>
      <c r="IQ174" s="13"/>
      <c r="IR174" s="13"/>
      <c r="IS174" s="13"/>
      <c r="IT174" s="13"/>
      <c r="IU174" s="13"/>
      <c r="IV174" s="13"/>
      <c r="IW174" s="13"/>
      <c r="IX174" s="13"/>
      <c r="IY174" s="13"/>
      <c r="IZ174" s="13"/>
      <c r="JA174" s="13"/>
      <c r="JB174" s="13"/>
      <c r="JC174" s="13"/>
      <c r="JD174" s="13"/>
      <c r="JE174" s="13"/>
      <c r="JF174" s="13"/>
      <c r="JG174" s="13"/>
      <c r="JH174" s="13"/>
      <c r="JI174" s="13"/>
      <c r="JJ174" s="13"/>
      <c r="JK174" s="13"/>
      <c r="JL174" s="13"/>
      <c r="JM174" s="13"/>
    </row>
    <row r="175" spans="1:273" ht="15.75" x14ac:dyDescent="0.25">
      <c r="A175" s="168" t="s">
        <v>351</v>
      </c>
      <c r="B175" s="506"/>
      <c r="C175" s="629"/>
      <c r="D175" s="665"/>
      <c r="E175" s="114"/>
      <c r="F175" s="114"/>
      <c r="G175" s="269"/>
      <c r="H175" s="115"/>
      <c r="I175" s="110"/>
      <c r="J175" s="110"/>
      <c r="K175" s="117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  <c r="HN175" s="13"/>
      <c r="HO175" s="13"/>
      <c r="HP175" s="13"/>
      <c r="HQ175" s="13"/>
      <c r="HR175" s="13"/>
      <c r="HS175" s="13"/>
      <c r="HT175" s="13"/>
      <c r="HU175" s="13"/>
      <c r="HV175" s="13"/>
      <c r="HW175" s="13"/>
      <c r="HX175" s="13"/>
      <c r="HY175" s="13"/>
      <c r="HZ175" s="13"/>
      <c r="IA175" s="13"/>
      <c r="IB175" s="13"/>
      <c r="IC175" s="13"/>
      <c r="ID175" s="13"/>
      <c r="IE175" s="13"/>
      <c r="IF175" s="13"/>
      <c r="IG175" s="13"/>
      <c r="IH175" s="13"/>
      <c r="II175" s="13"/>
      <c r="IJ175" s="13"/>
      <c r="IK175" s="13"/>
      <c r="IL175" s="13"/>
      <c r="IM175" s="13"/>
      <c r="IN175" s="13"/>
      <c r="IO175" s="13"/>
      <c r="IP175" s="13"/>
      <c r="IQ175" s="13"/>
      <c r="IR175" s="13"/>
      <c r="IS175" s="13"/>
      <c r="IT175" s="13"/>
      <c r="IU175" s="13"/>
      <c r="IV175" s="13"/>
      <c r="IW175" s="13"/>
      <c r="IX175" s="13"/>
      <c r="IY175" s="13"/>
      <c r="IZ175" s="13"/>
      <c r="JA175" s="13"/>
      <c r="JB175" s="13"/>
      <c r="JC175" s="13"/>
      <c r="JD175" s="13"/>
      <c r="JE175" s="13"/>
      <c r="JF175" s="13"/>
      <c r="JG175" s="13"/>
      <c r="JH175" s="13"/>
      <c r="JI175" s="13"/>
      <c r="JJ175" s="13"/>
      <c r="JK175" s="13"/>
      <c r="JL175" s="13"/>
      <c r="JM175" s="13"/>
    </row>
    <row r="176" spans="1:273" ht="15.75" x14ac:dyDescent="0.25">
      <c r="A176" s="168" t="s">
        <v>352</v>
      </c>
      <c r="B176" s="506"/>
      <c r="C176" s="629"/>
      <c r="D176" s="665"/>
      <c r="E176" s="114"/>
      <c r="F176" s="114"/>
      <c r="G176" s="269"/>
      <c r="H176" s="115"/>
      <c r="I176" s="110"/>
      <c r="J176" s="110"/>
      <c r="K176" s="117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  <c r="HN176" s="13"/>
      <c r="HO176" s="13"/>
      <c r="HP176" s="13"/>
      <c r="HQ176" s="13"/>
      <c r="HR176" s="13"/>
      <c r="HS176" s="13"/>
      <c r="HT176" s="13"/>
      <c r="HU176" s="13"/>
      <c r="HV176" s="13"/>
      <c r="HW176" s="13"/>
      <c r="HX176" s="13"/>
      <c r="HY176" s="13"/>
      <c r="HZ176" s="13"/>
      <c r="IA176" s="13"/>
      <c r="IB176" s="13"/>
      <c r="IC176" s="13"/>
      <c r="ID176" s="13"/>
      <c r="IE176" s="13"/>
      <c r="IF176" s="13"/>
      <c r="IG176" s="13"/>
      <c r="IH176" s="13"/>
      <c r="II176" s="13"/>
      <c r="IJ176" s="13"/>
      <c r="IK176" s="13"/>
      <c r="IL176" s="13"/>
      <c r="IM176" s="13"/>
      <c r="IN176" s="13"/>
      <c r="IO176" s="13"/>
      <c r="IP176" s="13"/>
      <c r="IQ176" s="13"/>
      <c r="IR176" s="13"/>
      <c r="IS176" s="13"/>
      <c r="IT176" s="13"/>
      <c r="IU176" s="13"/>
      <c r="IV176" s="13"/>
      <c r="IW176" s="13"/>
      <c r="IX176" s="13"/>
      <c r="IY176" s="13"/>
      <c r="IZ176" s="13"/>
      <c r="JA176" s="13"/>
      <c r="JB176" s="13"/>
      <c r="JC176" s="13"/>
      <c r="JD176" s="13"/>
      <c r="JE176" s="13"/>
      <c r="JF176" s="13"/>
      <c r="JG176" s="13"/>
      <c r="JH176" s="13"/>
      <c r="JI176" s="13"/>
      <c r="JJ176" s="13"/>
      <c r="JK176" s="13"/>
      <c r="JL176" s="13"/>
      <c r="JM176" s="13"/>
    </row>
    <row r="177" spans="1:273" ht="15.75" x14ac:dyDescent="0.25">
      <c r="A177" s="168" t="s">
        <v>353</v>
      </c>
      <c r="B177" s="506"/>
      <c r="C177" s="629"/>
      <c r="D177" s="665"/>
      <c r="E177" s="114"/>
      <c r="F177" s="114"/>
      <c r="G177" s="269"/>
      <c r="H177" s="115"/>
      <c r="I177" s="110"/>
      <c r="J177" s="110"/>
      <c r="K177" s="117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  <c r="HN177" s="13"/>
      <c r="HO177" s="13"/>
      <c r="HP177" s="13"/>
      <c r="HQ177" s="13"/>
      <c r="HR177" s="13"/>
      <c r="HS177" s="13"/>
      <c r="HT177" s="13"/>
      <c r="HU177" s="13"/>
      <c r="HV177" s="13"/>
      <c r="HW177" s="13"/>
      <c r="HX177" s="13"/>
      <c r="HY177" s="13"/>
      <c r="HZ177" s="13"/>
      <c r="IA177" s="13"/>
      <c r="IB177" s="13"/>
      <c r="IC177" s="13"/>
      <c r="ID177" s="13"/>
      <c r="IE177" s="13"/>
      <c r="IF177" s="13"/>
      <c r="IG177" s="13"/>
      <c r="IH177" s="13"/>
      <c r="II177" s="13"/>
      <c r="IJ177" s="13"/>
      <c r="IK177" s="13"/>
      <c r="IL177" s="13"/>
      <c r="IM177" s="13"/>
      <c r="IN177" s="13"/>
      <c r="IO177" s="13"/>
      <c r="IP177" s="13"/>
      <c r="IQ177" s="13"/>
      <c r="IR177" s="13"/>
      <c r="IS177" s="13"/>
      <c r="IT177" s="13"/>
      <c r="IU177" s="13"/>
      <c r="IV177" s="13"/>
      <c r="IW177" s="13"/>
      <c r="IX177" s="13"/>
      <c r="IY177" s="13"/>
      <c r="IZ177" s="13"/>
      <c r="JA177" s="13"/>
      <c r="JB177" s="13"/>
      <c r="JC177" s="13"/>
      <c r="JD177" s="13"/>
      <c r="JE177" s="13"/>
      <c r="JF177" s="13"/>
      <c r="JG177" s="13"/>
      <c r="JH177" s="13"/>
      <c r="JI177" s="13"/>
      <c r="JJ177" s="13"/>
      <c r="JK177" s="13"/>
      <c r="JL177" s="13"/>
      <c r="JM177" s="13"/>
    </row>
    <row r="178" spans="1:273" ht="15.75" x14ac:dyDescent="0.25">
      <c r="A178" s="168" t="s">
        <v>354</v>
      </c>
      <c r="B178" s="595"/>
      <c r="C178" s="596"/>
      <c r="D178" s="597"/>
      <c r="E178" s="114"/>
      <c r="F178" s="114"/>
      <c r="G178" s="269"/>
      <c r="H178" s="115"/>
      <c r="I178" s="110"/>
      <c r="J178" s="110"/>
      <c r="K178" s="110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  <c r="HH178" s="13"/>
      <c r="HI178" s="13"/>
      <c r="HJ178" s="13"/>
      <c r="HK178" s="13"/>
      <c r="HL178" s="13"/>
      <c r="HM178" s="13"/>
      <c r="HN178" s="13"/>
      <c r="HO178" s="13"/>
      <c r="HP178" s="13"/>
      <c r="HQ178" s="13"/>
      <c r="HR178" s="13"/>
      <c r="HS178" s="13"/>
      <c r="HT178" s="13"/>
      <c r="HU178" s="13"/>
      <c r="HV178" s="13"/>
      <c r="HW178" s="13"/>
      <c r="HX178" s="13"/>
      <c r="HY178" s="13"/>
      <c r="HZ178" s="13"/>
      <c r="IA178" s="13"/>
      <c r="IB178" s="13"/>
      <c r="IC178" s="13"/>
      <c r="ID178" s="13"/>
      <c r="IE178" s="13"/>
      <c r="IF178" s="13"/>
      <c r="IG178" s="13"/>
      <c r="IH178" s="13"/>
      <c r="II178" s="13"/>
      <c r="IJ178" s="13"/>
      <c r="IK178" s="13"/>
      <c r="IL178" s="13"/>
      <c r="IM178" s="13"/>
      <c r="IN178" s="13"/>
      <c r="IO178" s="13"/>
      <c r="IP178" s="13"/>
      <c r="IQ178" s="13"/>
      <c r="IR178" s="13"/>
      <c r="IS178" s="13"/>
      <c r="IT178" s="13"/>
      <c r="IU178" s="13"/>
      <c r="IV178" s="13"/>
      <c r="IW178" s="13"/>
      <c r="IX178" s="13"/>
      <c r="IY178" s="13"/>
      <c r="IZ178" s="13"/>
      <c r="JA178" s="13"/>
      <c r="JB178" s="13"/>
      <c r="JC178" s="13"/>
      <c r="JD178" s="13"/>
      <c r="JE178" s="13"/>
      <c r="JF178" s="13"/>
      <c r="JG178" s="13"/>
      <c r="JH178" s="13"/>
      <c r="JI178" s="13"/>
      <c r="JJ178" s="13"/>
      <c r="JK178" s="13"/>
      <c r="JL178" s="13"/>
      <c r="JM178" s="13"/>
    </row>
    <row r="179" spans="1:273" ht="15.75" x14ac:dyDescent="0.25">
      <c r="A179" s="168" t="s">
        <v>355</v>
      </c>
      <c r="B179" s="506"/>
      <c r="C179" s="629"/>
      <c r="D179" s="665"/>
      <c r="E179" s="114"/>
      <c r="F179" s="114"/>
      <c r="G179" s="269"/>
      <c r="H179" s="115"/>
      <c r="I179" s="110"/>
      <c r="J179" s="110"/>
      <c r="K179" s="110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  <c r="IF179" s="13"/>
      <c r="IG179" s="13"/>
      <c r="IH179" s="13"/>
      <c r="II179" s="13"/>
      <c r="IJ179" s="13"/>
      <c r="IK179" s="13"/>
      <c r="IL179" s="13"/>
      <c r="IM179" s="13"/>
      <c r="IN179" s="13"/>
      <c r="IO179" s="13"/>
      <c r="IP179" s="13"/>
      <c r="IQ179" s="13"/>
      <c r="IR179" s="13"/>
      <c r="IS179" s="13"/>
      <c r="IT179" s="13"/>
      <c r="IU179" s="13"/>
      <c r="IV179" s="13"/>
      <c r="IW179" s="13"/>
      <c r="IX179" s="13"/>
      <c r="IY179" s="13"/>
      <c r="IZ179" s="13"/>
      <c r="JA179" s="13"/>
      <c r="JB179" s="13"/>
      <c r="JC179" s="13"/>
      <c r="JD179" s="13"/>
      <c r="JE179" s="13"/>
      <c r="JF179" s="13"/>
      <c r="JG179" s="13"/>
      <c r="JH179" s="13"/>
      <c r="JI179" s="13"/>
      <c r="JJ179" s="13"/>
      <c r="JK179" s="13"/>
      <c r="JL179" s="13"/>
      <c r="JM179" s="13"/>
    </row>
    <row r="180" spans="1:273" ht="15.75" x14ac:dyDescent="0.25">
      <c r="A180" s="168" t="s">
        <v>356</v>
      </c>
      <c r="B180" s="595"/>
      <c r="C180" s="596"/>
      <c r="D180" s="597"/>
      <c r="E180" s="114"/>
      <c r="F180" s="114"/>
      <c r="G180" s="269"/>
      <c r="H180" s="115"/>
      <c r="I180" s="110"/>
      <c r="J180" s="110"/>
      <c r="K180" s="110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13"/>
      <c r="IH180" s="13"/>
      <c r="II180" s="13"/>
      <c r="IJ180" s="13"/>
      <c r="IK180" s="13"/>
      <c r="IL180" s="13"/>
      <c r="IM180" s="13"/>
      <c r="IN180" s="13"/>
      <c r="IO180" s="13"/>
      <c r="IP180" s="13"/>
      <c r="IQ180" s="13"/>
      <c r="IR180" s="13"/>
      <c r="IS180" s="13"/>
      <c r="IT180" s="13"/>
      <c r="IU180" s="13"/>
      <c r="IV180" s="13"/>
      <c r="IW180" s="13"/>
      <c r="IX180" s="13"/>
      <c r="IY180" s="13"/>
      <c r="IZ180" s="13"/>
      <c r="JA180" s="13"/>
      <c r="JB180" s="13"/>
      <c r="JC180" s="13"/>
      <c r="JD180" s="13"/>
      <c r="JE180" s="13"/>
      <c r="JF180" s="13"/>
      <c r="JG180" s="13"/>
      <c r="JH180" s="13"/>
      <c r="JI180" s="13"/>
      <c r="JJ180" s="13"/>
      <c r="JK180" s="13"/>
      <c r="JL180" s="13"/>
      <c r="JM180" s="13"/>
    </row>
    <row r="181" spans="1:273" ht="15.75" x14ac:dyDescent="0.25">
      <c r="A181" s="170"/>
      <c r="B181" s="578" t="s">
        <v>196</v>
      </c>
      <c r="C181" s="579"/>
      <c r="D181" s="580"/>
      <c r="E181" s="171" t="s">
        <v>9</v>
      </c>
      <c r="F181" s="171" t="s">
        <v>9</v>
      </c>
      <c r="G181" s="171" t="s">
        <v>9</v>
      </c>
      <c r="H181" s="137">
        <f>SUM(H171:H180)</f>
        <v>0</v>
      </c>
      <c r="I181" s="233">
        <f>SUM(I171:I180)</f>
        <v>0</v>
      </c>
      <c r="J181" s="233">
        <f>SUM(J171:J180)</f>
        <v>0</v>
      </c>
      <c r="K181" s="233">
        <f>SUM(K171:K180)</f>
        <v>0</v>
      </c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  <c r="ID181" s="13"/>
      <c r="IE181" s="13"/>
      <c r="IF181" s="13"/>
      <c r="IG181" s="13"/>
      <c r="IH181" s="13"/>
      <c r="II181" s="13"/>
      <c r="IJ181" s="13"/>
      <c r="IK181" s="13"/>
      <c r="IL181" s="13"/>
      <c r="IM181" s="13"/>
      <c r="IN181" s="13"/>
      <c r="IO181" s="13"/>
      <c r="IP181" s="13"/>
      <c r="IQ181" s="13"/>
      <c r="IR181" s="13"/>
      <c r="IS181" s="13"/>
      <c r="IT181" s="13"/>
      <c r="IU181" s="13"/>
      <c r="IV181" s="13"/>
      <c r="IW181" s="13"/>
      <c r="IX181" s="13"/>
      <c r="IY181" s="13"/>
      <c r="IZ181" s="13"/>
      <c r="JA181" s="13"/>
      <c r="JB181" s="13"/>
      <c r="JC181" s="13"/>
      <c r="JD181" s="13"/>
      <c r="JE181" s="13"/>
      <c r="JF181" s="13"/>
      <c r="JG181" s="13"/>
      <c r="JH181" s="13"/>
      <c r="JI181" s="13"/>
      <c r="JJ181" s="13"/>
      <c r="JK181" s="13"/>
      <c r="JL181" s="13"/>
      <c r="JM181" s="13"/>
    </row>
    <row r="182" spans="1:273" ht="15.75" x14ac:dyDescent="0.25">
      <c r="A182" s="55"/>
      <c r="B182" s="154"/>
      <c r="C182" s="155"/>
      <c r="D182" s="155"/>
      <c r="E182" s="234"/>
      <c r="F182" s="234"/>
      <c r="G182" s="234"/>
      <c r="H182" s="172"/>
      <c r="I182" s="172"/>
      <c r="J182" s="172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  <c r="IH182" s="13"/>
      <c r="II182" s="13"/>
      <c r="IJ182" s="13"/>
      <c r="IK182" s="13"/>
      <c r="IL182" s="13"/>
      <c r="IM182" s="13"/>
      <c r="IN182" s="13"/>
      <c r="IO182" s="13"/>
      <c r="IP182" s="13"/>
      <c r="IQ182" s="13"/>
      <c r="IR182" s="13"/>
      <c r="IS182" s="13"/>
      <c r="IT182" s="13"/>
      <c r="IU182" s="13"/>
      <c r="IV182" s="13"/>
      <c r="IW182" s="13"/>
      <c r="IX182" s="13"/>
      <c r="IY182" s="13"/>
      <c r="IZ182" s="13"/>
      <c r="JA182" s="13"/>
      <c r="JB182" s="13"/>
      <c r="JC182" s="13"/>
      <c r="JD182" s="13"/>
      <c r="JE182" s="13"/>
      <c r="JF182" s="13"/>
      <c r="JG182" s="13"/>
      <c r="JH182" s="13"/>
      <c r="JI182" s="13"/>
      <c r="JJ182" s="13"/>
      <c r="JK182" s="13"/>
      <c r="JL182" s="13"/>
      <c r="JM182" s="13"/>
    </row>
    <row r="183" spans="1:273" ht="15.75" x14ac:dyDescent="0.25">
      <c r="A183" s="45"/>
      <c r="B183" s="30" t="s">
        <v>198</v>
      </c>
      <c r="C183" s="582" t="s">
        <v>100</v>
      </c>
      <c r="D183" s="583"/>
      <c r="E183" s="583"/>
      <c r="F183" s="583"/>
      <c r="G183" s="583"/>
      <c r="H183" s="583"/>
      <c r="I183" s="583"/>
      <c r="J183" s="58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  <c r="IJ183" s="13"/>
      <c r="IK183" s="13"/>
      <c r="IL183" s="13"/>
      <c r="IM183" s="13"/>
      <c r="IN183" s="13"/>
      <c r="IO183" s="13"/>
      <c r="IP183" s="13"/>
      <c r="IQ183" s="13"/>
      <c r="IR183" s="13"/>
      <c r="IS183" s="13"/>
      <c r="IT183" s="13"/>
      <c r="IU183" s="13"/>
      <c r="IV183" s="13"/>
      <c r="IW183" s="13"/>
      <c r="IX183" s="13"/>
      <c r="IY183" s="13"/>
      <c r="IZ183" s="13"/>
      <c r="JA183" s="13"/>
      <c r="JB183" s="13"/>
      <c r="JC183" s="13"/>
      <c r="JD183" s="13"/>
      <c r="JE183" s="13"/>
      <c r="JF183" s="13"/>
      <c r="JG183" s="13"/>
      <c r="JH183" s="13"/>
      <c r="JI183" s="13"/>
      <c r="JJ183" s="13"/>
      <c r="JK183" s="13"/>
      <c r="JL183" s="13"/>
      <c r="JM183" s="13"/>
    </row>
    <row r="184" spans="1:273" x14ac:dyDescent="0.25"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13"/>
      <c r="IH184" s="13"/>
      <c r="II184" s="13"/>
      <c r="IJ184" s="13"/>
      <c r="IK184" s="13"/>
      <c r="IL184" s="13"/>
      <c r="IM184" s="13"/>
      <c r="IN184" s="13"/>
      <c r="IO184" s="13"/>
      <c r="IP184" s="13"/>
      <c r="IQ184" s="13"/>
      <c r="IR184" s="13"/>
      <c r="IS184" s="13"/>
      <c r="IT184" s="13"/>
      <c r="IU184" s="13"/>
      <c r="IV184" s="13"/>
      <c r="IW184" s="13"/>
      <c r="IX184" s="13"/>
      <c r="IY184" s="13"/>
      <c r="IZ184" s="13"/>
      <c r="JA184" s="13"/>
      <c r="JB184" s="13"/>
      <c r="JC184" s="13"/>
      <c r="JD184" s="13"/>
      <c r="JE184" s="13"/>
      <c r="JF184" s="13"/>
      <c r="JG184" s="13"/>
      <c r="JH184" s="13"/>
      <c r="JI184" s="13"/>
      <c r="JJ184" s="13"/>
      <c r="JK184" s="13"/>
      <c r="JL184" s="13"/>
      <c r="JM184" s="13"/>
    </row>
    <row r="185" spans="1:273" ht="90" x14ac:dyDescent="0.25">
      <c r="A185" s="585" t="s">
        <v>200</v>
      </c>
      <c r="B185" s="584"/>
      <c r="C185" s="584"/>
      <c r="D185" s="584"/>
      <c r="E185" s="584"/>
      <c r="F185" s="584"/>
      <c r="G185" s="584"/>
      <c r="H185" s="458"/>
      <c r="I185" s="241" t="s">
        <v>273</v>
      </c>
      <c r="J185" s="241" t="s">
        <v>274</v>
      </c>
      <c r="K185" s="241" t="s">
        <v>278</v>
      </c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13"/>
      <c r="IM185" s="13"/>
      <c r="IN185" s="13"/>
      <c r="IO185" s="13"/>
      <c r="IP185" s="13"/>
      <c r="IQ185" s="13"/>
      <c r="IR185" s="13"/>
      <c r="IS185" s="13"/>
      <c r="IT185" s="13"/>
      <c r="IU185" s="13"/>
      <c r="IV185" s="13"/>
      <c r="IW185" s="13"/>
      <c r="IX185" s="13"/>
      <c r="IY185" s="13"/>
      <c r="IZ185" s="13"/>
      <c r="JA185" s="13"/>
      <c r="JB185" s="13"/>
      <c r="JC185" s="13"/>
      <c r="JD185" s="13"/>
      <c r="JE185" s="13"/>
      <c r="JF185" s="13"/>
      <c r="JG185" s="13"/>
      <c r="JH185" s="13"/>
      <c r="JI185" s="13"/>
      <c r="JJ185" s="13"/>
      <c r="JK185" s="13"/>
      <c r="JL185" s="13"/>
      <c r="JM185" s="13"/>
    </row>
    <row r="186" spans="1:273" ht="75" x14ac:dyDescent="0.25">
      <c r="A186" s="241" t="s">
        <v>201</v>
      </c>
      <c r="B186" s="457" t="s">
        <v>238</v>
      </c>
      <c r="C186" s="584"/>
      <c r="D186" s="458"/>
      <c r="E186" s="47" t="s">
        <v>262</v>
      </c>
      <c r="F186" s="47" t="s">
        <v>263</v>
      </c>
      <c r="G186" s="47" t="s">
        <v>338</v>
      </c>
      <c r="H186" s="47" t="s">
        <v>337</v>
      </c>
      <c r="I186" s="47" t="s">
        <v>337</v>
      </c>
      <c r="J186" s="47" t="s">
        <v>337</v>
      </c>
      <c r="K186" s="47" t="s">
        <v>260</v>
      </c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13"/>
      <c r="IH186" s="13"/>
      <c r="II186" s="13"/>
      <c r="IJ186" s="13"/>
      <c r="IK186" s="13"/>
      <c r="IL186" s="13"/>
      <c r="IM186" s="13"/>
      <c r="IN186" s="13"/>
      <c r="IO186" s="13"/>
      <c r="IP186" s="13"/>
      <c r="IQ186" s="13"/>
      <c r="IR186" s="13"/>
      <c r="IS186" s="13"/>
      <c r="IT186" s="13"/>
      <c r="IU186" s="13"/>
      <c r="IV186" s="13"/>
      <c r="IW186" s="13"/>
      <c r="IX186" s="13"/>
      <c r="IY186" s="13"/>
      <c r="IZ186" s="13"/>
      <c r="JA186" s="13"/>
      <c r="JB186" s="13"/>
      <c r="JC186" s="13"/>
      <c r="JD186" s="13"/>
      <c r="JE186" s="13"/>
      <c r="JF186" s="13"/>
      <c r="JG186" s="13"/>
      <c r="JH186" s="13"/>
      <c r="JI186" s="13"/>
      <c r="JJ186" s="13"/>
      <c r="JK186" s="13"/>
      <c r="JL186" s="13"/>
      <c r="JM186" s="13"/>
    </row>
    <row r="187" spans="1:273" x14ac:dyDescent="0.25">
      <c r="A187" s="54">
        <v>1</v>
      </c>
      <c r="B187" s="570" t="s">
        <v>1</v>
      </c>
      <c r="C187" s="598"/>
      <c r="D187" s="599"/>
      <c r="E187" s="246" t="s">
        <v>2</v>
      </c>
      <c r="F187" s="246" t="s">
        <v>124</v>
      </c>
      <c r="G187" s="246" t="s">
        <v>3</v>
      </c>
      <c r="H187" s="246" t="s">
        <v>4</v>
      </c>
      <c r="I187" s="246" t="s">
        <v>5</v>
      </c>
      <c r="J187" s="133" t="s">
        <v>6</v>
      </c>
      <c r="K187" s="133" t="s">
        <v>264</v>
      </c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  <c r="HX187" s="13"/>
      <c r="HY187" s="13"/>
      <c r="HZ187" s="13"/>
      <c r="IA187" s="13"/>
      <c r="IB187" s="13"/>
      <c r="IC187" s="13"/>
      <c r="ID187" s="13"/>
      <c r="IE187" s="13"/>
      <c r="IF187" s="13"/>
      <c r="IG187" s="13"/>
      <c r="IH187" s="13"/>
      <c r="II187" s="13"/>
      <c r="IJ187" s="13"/>
      <c r="IK187" s="13"/>
      <c r="IL187" s="13"/>
      <c r="IM187" s="13"/>
      <c r="IN187" s="13"/>
      <c r="IO187" s="13"/>
      <c r="IP187" s="13"/>
      <c r="IQ187" s="13"/>
      <c r="IR187" s="13"/>
      <c r="IS187" s="13"/>
      <c r="IT187" s="13"/>
      <c r="IU187" s="13"/>
      <c r="IV187" s="13"/>
      <c r="IW187" s="13"/>
      <c r="IX187" s="13"/>
      <c r="IY187" s="13"/>
      <c r="IZ187" s="13"/>
      <c r="JA187" s="13"/>
      <c r="JB187" s="13"/>
      <c r="JC187" s="13"/>
      <c r="JD187" s="13"/>
      <c r="JE187" s="13"/>
      <c r="JF187" s="13"/>
      <c r="JG187" s="13"/>
      <c r="JH187" s="13"/>
      <c r="JI187" s="13"/>
      <c r="JJ187" s="13"/>
      <c r="JK187" s="13"/>
      <c r="JL187" s="13"/>
      <c r="JM187" s="13"/>
    </row>
    <row r="188" spans="1:273" ht="60" x14ac:dyDescent="0.25">
      <c r="A188" s="250" t="s">
        <v>347</v>
      </c>
      <c r="B188" s="690" t="s">
        <v>248</v>
      </c>
      <c r="C188" s="699"/>
      <c r="D188" s="699"/>
      <c r="E188" s="166"/>
      <c r="F188" s="166"/>
      <c r="G188" s="127"/>
      <c r="H188" s="115"/>
      <c r="I188" s="117"/>
      <c r="J188" s="117"/>
      <c r="K188" s="110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  <c r="ID188" s="13"/>
      <c r="IE188" s="13"/>
      <c r="IF188" s="13"/>
      <c r="IG188" s="13"/>
      <c r="IH188" s="13"/>
      <c r="II188" s="13"/>
      <c r="IJ188" s="13"/>
      <c r="IK188" s="13"/>
      <c r="IL188" s="13"/>
      <c r="IM188" s="13"/>
      <c r="IN188" s="13"/>
      <c r="IO188" s="13"/>
      <c r="IP188" s="13"/>
      <c r="IQ188" s="13"/>
      <c r="IR188" s="13"/>
      <c r="IS188" s="13"/>
      <c r="IT188" s="13"/>
      <c r="IU188" s="13"/>
      <c r="IV188" s="13"/>
      <c r="IW188" s="13"/>
      <c r="IX188" s="13"/>
      <c r="IY188" s="13"/>
      <c r="IZ188" s="13"/>
      <c r="JA188" s="13"/>
      <c r="JB188" s="13"/>
      <c r="JC188" s="13"/>
      <c r="JD188" s="13"/>
      <c r="JE188" s="13"/>
      <c r="JF188" s="13"/>
      <c r="JG188" s="13"/>
      <c r="JH188" s="13"/>
      <c r="JI188" s="13"/>
      <c r="JJ188" s="13"/>
      <c r="JK188" s="13"/>
      <c r="JL188" s="13"/>
      <c r="JM188" s="13"/>
    </row>
    <row r="189" spans="1:273" ht="15.75" x14ac:dyDescent="0.25">
      <c r="A189" s="250" t="s">
        <v>348</v>
      </c>
      <c r="B189" s="595"/>
      <c r="C189" s="728"/>
      <c r="D189" s="729"/>
      <c r="E189" s="114"/>
      <c r="F189" s="114"/>
      <c r="G189" s="269" t="s">
        <v>16</v>
      </c>
      <c r="H189" s="115"/>
      <c r="I189" s="117"/>
      <c r="J189" s="117"/>
      <c r="K189" s="110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  <c r="ID189" s="13"/>
      <c r="IE189" s="13"/>
      <c r="IF189" s="13"/>
      <c r="IG189" s="13"/>
      <c r="IH189" s="13"/>
      <c r="II189" s="13"/>
      <c r="IJ189" s="13"/>
      <c r="IK189" s="13"/>
      <c r="IL189" s="13"/>
      <c r="IM189" s="13"/>
      <c r="IN189" s="13"/>
      <c r="IO189" s="13"/>
      <c r="IP189" s="13"/>
      <c r="IQ189" s="13"/>
      <c r="IR189" s="13"/>
      <c r="IS189" s="13"/>
      <c r="IT189" s="13"/>
      <c r="IU189" s="13"/>
      <c r="IV189" s="13"/>
      <c r="IW189" s="13"/>
      <c r="IX189" s="13"/>
      <c r="IY189" s="13"/>
      <c r="IZ189" s="13"/>
      <c r="JA189" s="13"/>
      <c r="JB189" s="13"/>
      <c r="JC189" s="13"/>
      <c r="JD189" s="13"/>
      <c r="JE189" s="13"/>
      <c r="JF189" s="13"/>
      <c r="JG189" s="13"/>
      <c r="JH189" s="13"/>
      <c r="JI189" s="13"/>
      <c r="JJ189" s="13"/>
      <c r="JK189" s="13"/>
      <c r="JL189" s="13"/>
      <c r="JM189" s="13"/>
    </row>
    <row r="190" spans="1:273" ht="15.75" x14ac:dyDescent="0.25">
      <c r="A190" s="250" t="s">
        <v>349</v>
      </c>
      <c r="B190" s="521"/>
      <c r="C190" s="522"/>
      <c r="D190" s="704"/>
      <c r="E190" s="166"/>
      <c r="F190" s="166"/>
      <c r="G190" s="127"/>
      <c r="H190" s="115"/>
      <c r="I190" s="117"/>
      <c r="J190" s="117"/>
      <c r="K190" s="117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  <c r="IF190" s="13"/>
      <c r="IG190" s="13"/>
      <c r="IH190" s="13"/>
      <c r="II190" s="13"/>
      <c r="IJ190" s="13"/>
      <c r="IK190" s="13"/>
      <c r="IL190" s="13"/>
      <c r="IM190" s="13"/>
      <c r="IN190" s="13"/>
      <c r="IO190" s="13"/>
      <c r="IP190" s="13"/>
      <c r="IQ190" s="13"/>
      <c r="IR190" s="13"/>
      <c r="IS190" s="13"/>
      <c r="IT190" s="13"/>
      <c r="IU190" s="13"/>
      <c r="IV190" s="13"/>
      <c r="IW190" s="13"/>
      <c r="IX190" s="13"/>
      <c r="IY190" s="13"/>
      <c r="IZ190" s="13"/>
      <c r="JA190" s="13"/>
      <c r="JB190" s="13"/>
      <c r="JC190" s="13"/>
      <c r="JD190" s="13"/>
      <c r="JE190" s="13"/>
      <c r="JF190" s="13"/>
      <c r="JG190" s="13"/>
      <c r="JH190" s="13"/>
      <c r="JI190" s="13"/>
      <c r="JJ190" s="13"/>
      <c r="JK190" s="13"/>
      <c r="JL190" s="13"/>
      <c r="JM190" s="13"/>
    </row>
    <row r="191" spans="1:273" ht="15.75" x14ac:dyDescent="0.25">
      <c r="A191" s="250" t="s">
        <v>350</v>
      </c>
      <c r="B191" s="521"/>
      <c r="C191" s="522"/>
      <c r="D191" s="704"/>
      <c r="E191" s="166"/>
      <c r="F191" s="166"/>
      <c r="G191" s="127"/>
      <c r="H191" s="115"/>
      <c r="I191" s="117"/>
      <c r="J191" s="117"/>
      <c r="K191" s="117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  <c r="IF191" s="13"/>
      <c r="IG191" s="13"/>
      <c r="IH191" s="13"/>
      <c r="II191" s="13"/>
      <c r="IJ191" s="13"/>
      <c r="IK191" s="13"/>
      <c r="IL191" s="13"/>
      <c r="IM191" s="13"/>
      <c r="IN191" s="13"/>
      <c r="IO191" s="13"/>
      <c r="IP191" s="13"/>
      <c r="IQ191" s="13"/>
      <c r="IR191" s="13"/>
      <c r="IS191" s="13"/>
      <c r="IT191" s="13"/>
      <c r="IU191" s="13"/>
      <c r="IV191" s="13"/>
      <c r="IW191" s="13"/>
      <c r="IX191" s="13"/>
      <c r="IY191" s="13"/>
      <c r="IZ191" s="13"/>
      <c r="JA191" s="13"/>
      <c r="JB191" s="13"/>
      <c r="JC191" s="13"/>
      <c r="JD191" s="13"/>
      <c r="JE191" s="13"/>
      <c r="JF191" s="13"/>
      <c r="JG191" s="13"/>
      <c r="JH191" s="13"/>
      <c r="JI191" s="13"/>
      <c r="JJ191" s="13"/>
      <c r="JK191" s="13"/>
      <c r="JL191" s="13"/>
      <c r="JM191" s="13"/>
    </row>
    <row r="192" spans="1:273" ht="15.75" x14ac:dyDescent="0.25">
      <c r="A192" s="37"/>
      <c r="B192" s="578" t="s">
        <v>196</v>
      </c>
      <c r="C192" s="579"/>
      <c r="D192" s="580"/>
      <c r="E192" s="171" t="s">
        <v>9</v>
      </c>
      <c r="F192" s="171" t="s">
        <v>9</v>
      </c>
      <c r="G192" s="171" t="s">
        <v>9</v>
      </c>
      <c r="H192" s="137">
        <f>SUM(H188:H191)</f>
        <v>0</v>
      </c>
      <c r="I192" s="233">
        <f>SUM(I188:I191)</f>
        <v>0</v>
      </c>
      <c r="J192" s="233">
        <f>SUM(J188:J191)</f>
        <v>0</v>
      </c>
      <c r="K192" s="233">
        <f>SUM(K188:K191)</f>
        <v>0</v>
      </c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  <c r="ID192" s="13"/>
      <c r="IE192" s="13"/>
      <c r="IF192" s="13"/>
      <c r="IG192" s="13"/>
      <c r="IH192" s="13"/>
      <c r="II192" s="13"/>
      <c r="IJ192" s="13"/>
      <c r="IK192" s="13"/>
      <c r="IL192" s="13"/>
      <c r="IM192" s="13"/>
      <c r="IN192" s="13"/>
      <c r="IO192" s="13"/>
      <c r="IP192" s="13"/>
      <c r="IQ192" s="13"/>
      <c r="IR192" s="13"/>
      <c r="IS192" s="13"/>
      <c r="IT192" s="13"/>
      <c r="IU192" s="13"/>
      <c r="IV192" s="13"/>
      <c r="IW192" s="13"/>
      <c r="IX192" s="13"/>
      <c r="IY192" s="13"/>
      <c r="IZ192" s="13"/>
      <c r="JA192" s="13"/>
      <c r="JB192" s="13"/>
      <c r="JC192" s="13"/>
      <c r="JD192" s="13"/>
      <c r="JE192" s="13"/>
      <c r="JF192" s="13"/>
      <c r="JG192" s="13"/>
      <c r="JH192" s="13"/>
      <c r="JI192" s="13"/>
      <c r="JJ192" s="13"/>
      <c r="JK192" s="13"/>
      <c r="JL192" s="13"/>
      <c r="JM192" s="13"/>
    </row>
    <row r="193" spans="1:273" ht="15.75" x14ac:dyDescent="0.25">
      <c r="A193" s="55"/>
      <c r="B193" s="154"/>
      <c r="C193" s="155"/>
      <c r="D193" s="155"/>
      <c r="E193" s="234"/>
      <c r="F193" s="234"/>
      <c r="G193" s="234"/>
      <c r="H193" s="172"/>
      <c r="I193" s="172"/>
      <c r="J193" s="172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  <c r="ID193" s="13"/>
      <c r="IE193" s="13"/>
      <c r="IF193" s="13"/>
      <c r="IG193" s="13"/>
      <c r="IH193" s="13"/>
      <c r="II193" s="13"/>
      <c r="IJ193" s="13"/>
      <c r="IK193" s="13"/>
      <c r="IL193" s="13"/>
      <c r="IM193" s="13"/>
      <c r="IN193" s="13"/>
      <c r="IO193" s="13"/>
      <c r="IP193" s="13"/>
      <c r="IQ193" s="13"/>
      <c r="IR193" s="13"/>
      <c r="IS193" s="13"/>
      <c r="IT193" s="13"/>
      <c r="IU193" s="13"/>
      <c r="IV193" s="13"/>
      <c r="IW193" s="13"/>
      <c r="IX193" s="13"/>
      <c r="IY193" s="13"/>
      <c r="IZ193" s="13"/>
      <c r="JA193" s="13"/>
      <c r="JB193" s="13"/>
      <c r="JC193" s="13"/>
      <c r="JD193" s="13"/>
      <c r="JE193" s="13"/>
      <c r="JF193" s="13"/>
      <c r="JG193" s="13"/>
      <c r="JH193" s="13"/>
      <c r="JI193" s="13"/>
      <c r="JJ193" s="13"/>
      <c r="JK193" s="13"/>
      <c r="JL193" s="13"/>
      <c r="JM193" s="13"/>
    </row>
    <row r="194" spans="1:273" ht="157.5" x14ac:dyDescent="0.25">
      <c r="A194" s="581" t="s">
        <v>265</v>
      </c>
      <c r="B194" s="564"/>
      <c r="C194" s="564"/>
      <c r="D194" s="564"/>
      <c r="E194" s="564"/>
      <c r="F194" s="564"/>
      <c r="G194" s="564"/>
      <c r="H194" s="564"/>
      <c r="I194" s="564"/>
      <c r="J194" s="564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  <c r="HX194" s="13"/>
      <c r="HY194" s="13"/>
      <c r="HZ194" s="13"/>
      <c r="IA194" s="13"/>
      <c r="IB194" s="13"/>
      <c r="IC194" s="13"/>
      <c r="ID194" s="13"/>
      <c r="IE194" s="13"/>
      <c r="IF194" s="13"/>
      <c r="IG194" s="13"/>
      <c r="IH194" s="13"/>
      <c r="II194" s="13"/>
      <c r="IJ194" s="13"/>
      <c r="IK194" s="13"/>
      <c r="IL194" s="13"/>
      <c r="IM194" s="13"/>
      <c r="IN194" s="13"/>
      <c r="IO194" s="13"/>
      <c r="IP194" s="13"/>
      <c r="IQ194" s="13"/>
      <c r="IR194" s="13"/>
      <c r="IS194" s="13"/>
      <c r="IT194" s="13"/>
      <c r="IU194" s="13"/>
      <c r="IV194" s="13"/>
      <c r="IW194" s="13"/>
      <c r="IX194" s="13"/>
      <c r="IY194" s="13"/>
      <c r="IZ194" s="13"/>
      <c r="JA194" s="13"/>
      <c r="JB194" s="13"/>
      <c r="JC194" s="13"/>
      <c r="JD194" s="13"/>
      <c r="JE194" s="13"/>
      <c r="JF194" s="13"/>
      <c r="JG194" s="13"/>
      <c r="JH194" s="13"/>
      <c r="JI194" s="13"/>
      <c r="JJ194" s="13"/>
      <c r="JK194" s="13"/>
      <c r="JL194" s="13"/>
      <c r="JM194" s="13"/>
    </row>
    <row r="195" spans="1:273" ht="15.75" x14ac:dyDescent="0.2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  <c r="IF195" s="13"/>
      <c r="IG195" s="13"/>
      <c r="IH195" s="13"/>
      <c r="II195" s="13"/>
      <c r="IJ195" s="13"/>
      <c r="IK195" s="13"/>
      <c r="IL195" s="13"/>
      <c r="IM195" s="13"/>
      <c r="IN195" s="13"/>
      <c r="IO195" s="13"/>
      <c r="IP195" s="13"/>
      <c r="IQ195" s="13"/>
      <c r="IR195" s="13"/>
      <c r="IS195" s="13"/>
      <c r="IT195" s="13"/>
      <c r="IU195" s="13"/>
      <c r="IV195" s="13"/>
      <c r="IW195" s="13"/>
      <c r="IX195" s="13"/>
      <c r="IY195" s="13"/>
      <c r="IZ195" s="13"/>
      <c r="JA195" s="13"/>
      <c r="JB195" s="13"/>
      <c r="JC195" s="13"/>
      <c r="JD195" s="13"/>
      <c r="JE195" s="13"/>
      <c r="JF195" s="13"/>
      <c r="JG195" s="13"/>
      <c r="JH195" s="13"/>
      <c r="JI195" s="13"/>
      <c r="JJ195" s="13"/>
      <c r="JK195" s="13"/>
      <c r="JL195" s="13"/>
      <c r="JM195" s="13"/>
    </row>
    <row r="196" spans="1:273" ht="15.75" x14ac:dyDescent="0.25">
      <c r="A196" s="45"/>
      <c r="B196" s="30" t="s">
        <v>198</v>
      </c>
      <c r="C196" s="582" t="s">
        <v>103</v>
      </c>
      <c r="D196" s="583"/>
      <c r="E196" s="583"/>
      <c r="F196" s="583"/>
      <c r="G196" s="583"/>
      <c r="H196" s="583"/>
      <c r="I196" s="583"/>
      <c r="J196" s="58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  <c r="HJ196" s="13"/>
      <c r="HK196" s="13"/>
      <c r="HL196" s="13"/>
      <c r="HM196" s="13"/>
      <c r="HN196" s="13"/>
      <c r="HO196" s="13"/>
      <c r="HP196" s="13"/>
      <c r="HQ196" s="13"/>
      <c r="HR196" s="13"/>
      <c r="HS196" s="13"/>
      <c r="HT196" s="13"/>
      <c r="HU196" s="13"/>
      <c r="HV196" s="13"/>
      <c r="HW196" s="13"/>
      <c r="HX196" s="13"/>
      <c r="HY196" s="13"/>
      <c r="HZ196" s="13"/>
      <c r="IA196" s="13"/>
      <c r="IB196" s="13"/>
      <c r="IC196" s="13"/>
      <c r="ID196" s="13"/>
      <c r="IE196" s="13"/>
      <c r="IF196" s="13"/>
      <c r="IG196" s="13"/>
      <c r="IH196" s="13"/>
      <c r="II196" s="13"/>
      <c r="IJ196" s="13"/>
      <c r="IK196" s="13"/>
      <c r="IL196" s="13"/>
      <c r="IM196" s="13"/>
      <c r="IN196" s="13"/>
      <c r="IO196" s="13"/>
      <c r="IP196" s="13"/>
      <c r="IQ196" s="13"/>
      <c r="IR196" s="13"/>
      <c r="IS196" s="13"/>
      <c r="IT196" s="13"/>
      <c r="IU196" s="13"/>
      <c r="IV196" s="13"/>
      <c r="IW196" s="13"/>
      <c r="IX196" s="13"/>
      <c r="IY196" s="13"/>
      <c r="IZ196" s="13"/>
      <c r="JA196" s="13"/>
      <c r="JB196" s="13"/>
      <c r="JC196" s="13"/>
      <c r="JD196" s="13"/>
      <c r="JE196" s="13"/>
      <c r="JF196" s="13"/>
      <c r="JG196" s="13"/>
      <c r="JH196" s="13"/>
      <c r="JI196" s="13"/>
      <c r="JJ196" s="13"/>
      <c r="JK196" s="13"/>
      <c r="JL196" s="13"/>
      <c r="JM196" s="13"/>
    </row>
    <row r="197" spans="1:273" x14ac:dyDescent="0.25"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  <c r="HJ197" s="13"/>
      <c r="HK197" s="13"/>
      <c r="HL197" s="13"/>
      <c r="HM197" s="13"/>
      <c r="HN197" s="13"/>
      <c r="HO197" s="13"/>
      <c r="HP197" s="13"/>
      <c r="HQ197" s="13"/>
      <c r="HR197" s="13"/>
      <c r="HS197" s="13"/>
      <c r="HT197" s="13"/>
      <c r="HU197" s="13"/>
      <c r="HV197" s="13"/>
      <c r="HW197" s="13"/>
      <c r="HX197" s="13"/>
      <c r="HY197" s="13"/>
      <c r="HZ197" s="13"/>
      <c r="IA197" s="13"/>
      <c r="IB197" s="13"/>
      <c r="IC197" s="13"/>
      <c r="ID197" s="13"/>
      <c r="IE197" s="13"/>
      <c r="IF197" s="13"/>
      <c r="IG197" s="13"/>
      <c r="IH197" s="13"/>
      <c r="II197" s="13"/>
      <c r="IJ197" s="13"/>
      <c r="IK197" s="13"/>
      <c r="IL197" s="13"/>
      <c r="IM197" s="13"/>
      <c r="IN197" s="13"/>
      <c r="IO197" s="13"/>
      <c r="IP197" s="13"/>
      <c r="IQ197" s="13"/>
      <c r="IR197" s="13"/>
      <c r="IS197" s="13"/>
      <c r="IT197" s="13"/>
      <c r="IU197" s="13"/>
      <c r="IV197" s="13"/>
      <c r="IW197" s="13"/>
      <c r="IX197" s="13"/>
      <c r="IY197" s="13"/>
      <c r="IZ197" s="13"/>
      <c r="JA197" s="13"/>
      <c r="JB197" s="13"/>
      <c r="JC197" s="13"/>
      <c r="JD197" s="13"/>
      <c r="JE197" s="13"/>
      <c r="JF197" s="13"/>
      <c r="JG197" s="13"/>
      <c r="JH197" s="13"/>
      <c r="JI197" s="13"/>
      <c r="JJ197" s="13"/>
      <c r="JK197" s="13"/>
      <c r="JL197" s="13"/>
      <c r="JM197" s="13"/>
    </row>
    <row r="198" spans="1:273" ht="90" x14ac:dyDescent="0.25">
      <c r="A198" s="585" t="s">
        <v>200</v>
      </c>
      <c r="B198" s="584"/>
      <c r="C198" s="584"/>
      <c r="D198" s="584"/>
      <c r="E198" s="584"/>
      <c r="F198" s="584"/>
      <c r="G198" s="584"/>
      <c r="H198" s="458"/>
      <c r="I198" s="241" t="s">
        <v>273</v>
      </c>
      <c r="J198" s="241" t="s">
        <v>274</v>
      </c>
      <c r="K198" s="241" t="s">
        <v>278</v>
      </c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  <c r="HJ198" s="13"/>
      <c r="HK198" s="13"/>
      <c r="HL198" s="13"/>
      <c r="HM198" s="13"/>
      <c r="HN198" s="13"/>
      <c r="HO198" s="13"/>
      <c r="HP198" s="13"/>
      <c r="HQ198" s="13"/>
      <c r="HR198" s="13"/>
      <c r="HS198" s="13"/>
      <c r="HT198" s="13"/>
      <c r="HU198" s="13"/>
      <c r="HV198" s="13"/>
      <c r="HW198" s="13"/>
      <c r="HX198" s="13"/>
      <c r="HY198" s="13"/>
      <c r="HZ198" s="13"/>
      <c r="IA198" s="13"/>
      <c r="IB198" s="13"/>
      <c r="IC198" s="13"/>
      <c r="ID198" s="13"/>
      <c r="IE198" s="13"/>
      <c r="IF198" s="13"/>
      <c r="IG198" s="13"/>
      <c r="IH198" s="13"/>
      <c r="II198" s="13"/>
      <c r="IJ198" s="13"/>
      <c r="IK198" s="13"/>
      <c r="IL198" s="13"/>
      <c r="IM198" s="13"/>
      <c r="IN198" s="13"/>
      <c r="IO198" s="13"/>
      <c r="IP198" s="13"/>
      <c r="IQ198" s="13"/>
      <c r="IR198" s="13"/>
      <c r="IS198" s="13"/>
      <c r="IT198" s="13"/>
      <c r="IU198" s="13"/>
      <c r="IV198" s="13"/>
      <c r="IW198" s="13"/>
      <c r="IX198" s="13"/>
      <c r="IY198" s="13"/>
      <c r="IZ198" s="13"/>
      <c r="JA198" s="13"/>
      <c r="JB198" s="13"/>
      <c r="JC198" s="13"/>
      <c r="JD198" s="13"/>
      <c r="JE198" s="13"/>
      <c r="JF198" s="13"/>
      <c r="JG198" s="13"/>
      <c r="JH198" s="13"/>
      <c r="JI198" s="13"/>
      <c r="JJ198" s="13"/>
      <c r="JK198" s="13"/>
      <c r="JL198" s="13"/>
      <c r="JM198" s="13"/>
    </row>
    <row r="199" spans="1:273" ht="60" x14ac:dyDescent="0.25">
      <c r="A199" s="241" t="s">
        <v>201</v>
      </c>
      <c r="B199" s="457" t="s">
        <v>238</v>
      </c>
      <c r="C199" s="584"/>
      <c r="D199" s="584"/>
      <c r="E199" s="458"/>
      <c r="F199" s="47" t="s">
        <v>266</v>
      </c>
      <c r="G199" s="47" t="s">
        <v>338</v>
      </c>
      <c r="H199" s="47" t="s">
        <v>267</v>
      </c>
      <c r="I199" s="47" t="s">
        <v>267</v>
      </c>
      <c r="J199" s="47" t="s">
        <v>267</v>
      </c>
      <c r="K199" s="47" t="s">
        <v>267</v>
      </c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  <c r="HM199" s="13"/>
      <c r="HN199" s="13"/>
      <c r="HO199" s="13"/>
      <c r="HP199" s="13"/>
      <c r="HQ199" s="13"/>
      <c r="HR199" s="13"/>
      <c r="HS199" s="13"/>
      <c r="HT199" s="13"/>
      <c r="HU199" s="13"/>
      <c r="HV199" s="13"/>
      <c r="HW199" s="13"/>
      <c r="HX199" s="13"/>
      <c r="HY199" s="13"/>
      <c r="HZ199" s="13"/>
      <c r="IA199" s="13"/>
      <c r="IB199" s="13"/>
      <c r="IC199" s="13"/>
      <c r="ID199" s="13"/>
      <c r="IE199" s="13"/>
      <c r="IF199" s="13"/>
      <c r="IG199" s="13"/>
      <c r="IH199" s="13"/>
      <c r="II199" s="13"/>
      <c r="IJ199" s="13"/>
      <c r="IK199" s="13"/>
      <c r="IL199" s="13"/>
      <c r="IM199" s="13"/>
      <c r="IN199" s="13"/>
      <c r="IO199" s="13"/>
      <c r="IP199" s="13"/>
      <c r="IQ199" s="13"/>
      <c r="IR199" s="13"/>
      <c r="IS199" s="13"/>
      <c r="IT199" s="13"/>
      <c r="IU199" s="13"/>
      <c r="IV199" s="13"/>
      <c r="IW199" s="13"/>
      <c r="IX199" s="13"/>
      <c r="IY199" s="13"/>
      <c r="IZ199" s="13"/>
      <c r="JA199" s="13"/>
      <c r="JB199" s="13"/>
      <c r="JC199" s="13"/>
      <c r="JD199" s="13"/>
      <c r="JE199" s="13"/>
      <c r="JF199" s="13"/>
      <c r="JG199" s="13"/>
      <c r="JH199" s="13"/>
      <c r="JI199" s="13"/>
      <c r="JJ199" s="13"/>
      <c r="JK199" s="13"/>
      <c r="JL199" s="13"/>
      <c r="JM199" s="13"/>
    </row>
    <row r="200" spans="1:273" x14ac:dyDescent="0.25">
      <c r="A200" s="54">
        <v>1</v>
      </c>
      <c r="B200" s="570">
        <v>2</v>
      </c>
      <c r="C200" s="572"/>
      <c r="D200" s="572"/>
      <c r="E200" s="571"/>
      <c r="F200" s="246" t="s">
        <v>2</v>
      </c>
      <c r="G200" s="246" t="s">
        <v>124</v>
      </c>
      <c r="H200" s="246" t="s">
        <v>3</v>
      </c>
      <c r="I200" s="54">
        <v>6</v>
      </c>
      <c r="J200" s="54">
        <v>7</v>
      </c>
      <c r="K200" s="54">
        <v>8</v>
      </c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  <c r="HR200" s="13"/>
      <c r="HS200" s="13"/>
      <c r="HT200" s="13"/>
      <c r="HU200" s="13"/>
      <c r="HV200" s="13"/>
      <c r="HW200" s="13"/>
      <c r="HX200" s="13"/>
      <c r="HY200" s="13"/>
      <c r="HZ200" s="13"/>
      <c r="IA200" s="13"/>
      <c r="IB200" s="13"/>
      <c r="IC200" s="13"/>
      <c r="ID200" s="13"/>
      <c r="IE200" s="13"/>
      <c r="IF200" s="13"/>
      <c r="IG200" s="13"/>
      <c r="IH200" s="13"/>
      <c r="II200" s="13"/>
      <c r="IJ200" s="13"/>
      <c r="IK200" s="13"/>
      <c r="IL200" s="13"/>
      <c r="IM200" s="13"/>
      <c r="IN200" s="13"/>
      <c r="IO200" s="13"/>
      <c r="IP200" s="13"/>
      <c r="IQ200" s="13"/>
      <c r="IR200" s="13"/>
      <c r="IS200" s="13"/>
      <c r="IT200" s="13"/>
      <c r="IU200" s="13"/>
      <c r="IV200" s="13"/>
      <c r="IW200" s="13"/>
      <c r="IX200" s="13"/>
      <c r="IY200" s="13"/>
      <c r="IZ200" s="13"/>
      <c r="JA200" s="13"/>
      <c r="JB200" s="13"/>
      <c r="JC200" s="13"/>
      <c r="JD200" s="13"/>
      <c r="JE200" s="13"/>
      <c r="JF200" s="13"/>
      <c r="JG200" s="13"/>
      <c r="JH200" s="13"/>
      <c r="JI200" s="13"/>
      <c r="JJ200" s="13"/>
      <c r="JK200" s="13"/>
      <c r="JL200" s="13"/>
      <c r="JM200" s="13"/>
    </row>
    <row r="201" spans="1:273" ht="63" x14ac:dyDescent="0.25">
      <c r="A201" s="250" t="s">
        <v>347</v>
      </c>
      <c r="B201" s="657" t="s">
        <v>248</v>
      </c>
      <c r="C201" s="755"/>
      <c r="D201" s="755"/>
      <c r="E201" s="756"/>
      <c r="F201" s="291"/>
      <c r="G201" s="292" t="s">
        <v>368</v>
      </c>
      <c r="H201" s="293"/>
      <c r="I201" s="110"/>
      <c r="J201" s="110"/>
      <c r="K201" s="117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  <c r="ID201" s="13"/>
      <c r="IE201" s="13"/>
      <c r="IF201" s="13"/>
      <c r="IG201" s="13"/>
      <c r="IH201" s="13"/>
      <c r="II201" s="13"/>
      <c r="IJ201" s="13"/>
      <c r="IK201" s="13"/>
      <c r="IL201" s="13"/>
      <c r="IM201" s="13"/>
      <c r="IN201" s="13"/>
      <c r="IO201" s="13"/>
      <c r="IP201" s="13"/>
      <c r="IQ201" s="13"/>
      <c r="IR201" s="13"/>
      <c r="IS201" s="13"/>
      <c r="IT201" s="13"/>
      <c r="IU201" s="13"/>
      <c r="IV201" s="13"/>
      <c r="IW201" s="13"/>
      <c r="IX201" s="13"/>
      <c r="IY201" s="13"/>
      <c r="IZ201" s="13"/>
      <c r="JA201" s="13"/>
      <c r="JB201" s="13"/>
      <c r="JC201" s="13"/>
      <c r="JD201" s="13"/>
      <c r="JE201" s="13"/>
      <c r="JF201" s="13"/>
      <c r="JG201" s="13"/>
      <c r="JH201" s="13"/>
      <c r="JI201" s="13"/>
      <c r="JJ201" s="13"/>
      <c r="JK201" s="13"/>
      <c r="JL201" s="13"/>
      <c r="JM201" s="13"/>
    </row>
    <row r="202" spans="1:273" ht="15.75" x14ac:dyDescent="0.25">
      <c r="A202" s="250" t="s">
        <v>348</v>
      </c>
      <c r="B202" s="506"/>
      <c r="C202" s="740"/>
      <c r="D202" s="740"/>
      <c r="E202" s="741"/>
      <c r="F202" s="114"/>
      <c r="G202" s="269"/>
      <c r="H202" s="232"/>
      <c r="I202" s="110"/>
      <c r="J202" s="110"/>
      <c r="K202" s="117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  <c r="IF202" s="13"/>
      <c r="IG202" s="13"/>
      <c r="IH202" s="13"/>
      <c r="II202" s="13"/>
      <c r="IJ202" s="13"/>
      <c r="IK202" s="13"/>
      <c r="IL202" s="13"/>
      <c r="IM202" s="13"/>
      <c r="IN202" s="13"/>
      <c r="IO202" s="13"/>
      <c r="IP202" s="13"/>
      <c r="IQ202" s="13"/>
      <c r="IR202" s="13"/>
      <c r="IS202" s="13"/>
      <c r="IT202" s="13"/>
      <c r="IU202" s="13"/>
      <c r="IV202" s="13"/>
      <c r="IW202" s="13"/>
      <c r="IX202" s="13"/>
      <c r="IY202" s="13"/>
      <c r="IZ202" s="13"/>
      <c r="JA202" s="13"/>
      <c r="JB202" s="13"/>
      <c r="JC202" s="13"/>
      <c r="JD202" s="13"/>
      <c r="JE202" s="13"/>
      <c r="JF202" s="13"/>
      <c r="JG202" s="13"/>
      <c r="JH202" s="13"/>
      <c r="JI202" s="13"/>
      <c r="JJ202" s="13"/>
      <c r="JK202" s="13"/>
      <c r="JL202" s="13"/>
      <c r="JM202" s="13"/>
    </row>
    <row r="203" spans="1:273" ht="15.75" x14ac:dyDescent="0.25">
      <c r="A203" s="250" t="s">
        <v>349</v>
      </c>
      <c r="B203" s="506"/>
      <c r="C203" s="740"/>
      <c r="D203" s="740"/>
      <c r="E203" s="741"/>
      <c r="F203" s="114"/>
      <c r="G203" s="269"/>
      <c r="H203" s="115"/>
      <c r="I203" s="110"/>
      <c r="J203" s="110"/>
      <c r="K203" s="117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  <c r="IC203" s="13"/>
      <c r="ID203" s="13"/>
      <c r="IE203" s="13"/>
      <c r="IF203" s="13"/>
      <c r="IG203" s="13"/>
      <c r="IH203" s="13"/>
      <c r="II203" s="13"/>
      <c r="IJ203" s="13"/>
      <c r="IK203" s="13"/>
      <c r="IL203" s="13"/>
      <c r="IM203" s="13"/>
      <c r="IN203" s="13"/>
      <c r="IO203" s="13"/>
      <c r="IP203" s="13"/>
      <c r="IQ203" s="13"/>
      <c r="IR203" s="13"/>
      <c r="IS203" s="13"/>
      <c r="IT203" s="13"/>
      <c r="IU203" s="13"/>
      <c r="IV203" s="13"/>
      <c r="IW203" s="13"/>
      <c r="IX203" s="13"/>
      <c r="IY203" s="13"/>
      <c r="IZ203" s="13"/>
      <c r="JA203" s="13"/>
      <c r="JB203" s="13"/>
      <c r="JC203" s="13"/>
      <c r="JD203" s="13"/>
      <c r="JE203" s="13"/>
      <c r="JF203" s="13"/>
      <c r="JG203" s="13"/>
      <c r="JH203" s="13"/>
      <c r="JI203" s="13"/>
      <c r="JJ203" s="13"/>
      <c r="JK203" s="13"/>
      <c r="JL203" s="13"/>
      <c r="JM203" s="13"/>
    </row>
    <row r="204" spans="1:273" ht="15.75" x14ac:dyDescent="0.25">
      <c r="A204" s="250" t="s">
        <v>350</v>
      </c>
      <c r="B204" s="506"/>
      <c r="C204" s="740"/>
      <c r="D204" s="740"/>
      <c r="E204" s="741"/>
      <c r="F204" s="114"/>
      <c r="G204" s="269"/>
      <c r="H204" s="115"/>
      <c r="I204" s="110"/>
      <c r="J204" s="110"/>
      <c r="K204" s="117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  <c r="ID204" s="13"/>
      <c r="IE204" s="13"/>
      <c r="IF204" s="13"/>
      <c r="IG204" s="13"/>
      <c r="IH204" s="13"/>
      <c r="II204" s="13"/>
      <c r="IJ204" s="13"/>
      <c r="IK204" s="13"/>
      <c r="IL204" s="13"/>
      <c r="IM204" s="13"/>
      <c r="IN204" s="13"/>
      <c r="IO204" s="13"/>
      <c r="IP204" s="13"/>
      <c r="IQ204" s="13"/>
      <c r="IR204" s="13"/>
      <c r="IS204" s="13"/>
      <c r="IT204" s="13"/>
      <c r="IU204" s="13"/>
      <c r="IV204" s="13"/>
      <c r="IW204" s="13"/>
      <c r="IX204" s="13"/>
      <c r="IY204" s="13"/>
      <c r="IZ204" s="13"/>
      <c r="JA204" s="13"/>
      <c r="JB204" s="13"/>
      <c r="JC204" s="13"/>
      <c r="JD204" s="13"/>
      <c r="JE204" s="13"/>
      <c r="JF204" s="13"/>
      <c r="JG204" s="13"/>
      <c r="JH204" s="13"/>
      <c r="JI204" s="13"/>
      <c r="JJ204" s="13"/>
      <c r="JK204" s="13"/>
      <c r="JL204" s="13"/>
      <c r="JM204" s="13"/>
    </row>
    <row r="205" spans="1:273" ht="15.75" x14ac:dyDescent="0.25">
      <c r="A205" s="250" t="s">
        <v>351</v>
      </c>
      <c r="B205" s="506"/>
      <c r="C205" s="740"/>
      <c r="D205" s="740"/>
      <c r="E205" s="741"/>
      <c r="F205" s="114"/>
      <c r="G205" s="269"/>
      <c r="H205" s="115"/>
      <c r="I205" s="110"/>
      <c r="J205" s="110"/>
      <c r="K205" s="117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  <c r="ID205" s="13"/>
      <c r="IE205" s="13"/>
      <c r="IF205" s="13"/>
      <c r="IG205" s="13"/>
      <c r="IH205" s="13"/>
      <c r="II205" s="13"/>
      <c r="IJ205" s="13"/>
      <c r="IK205" s="13"/>
      <c r="IL205" s="13"/>
      <c r="IM205" s="13"/>
      <c r="IN205" s="13"/>
      <c r="IO205" s="13"/>
      <c r="IP205" s="13"/>
      <c r="IQ205" s="13"/>
      <c r="IR205" s="13"/>
      <c r="IS205" s="13"/>
      <c r="IT205" s="13"/>
      <c r="IU205" s="13"/>
      <c r="IV205" s="13"/>
      <c r="IW205" s="13"/>
      <c r="IX205" s="13"/>
      <c r="IY205" s="13"/>
      <c r="IZ205" s="13"/>
      <c r="JA205" s="13"/>
      <c r="JB205" s="13"/>
      <c r="JC205" s="13"/>
      <c r="JD205" s="13"/>
      <c r="JE205" s="13"/>
      <c r="JF205" s="13"/>
      <c r="JG205" s="13"/>
      <c r="JH205" s="13"/>
      <c r="JI205" s="13"/>
      <c r="JJ205" s="13"/>
      <c r="JK205" s="13"/>
      <c r="JL205" s="13"/>
      <c r="JM205" s="13"/>
    </row>
    <row r="206" spans="1:273" ht="15.75" x14ac:dyDescent="0.25">
      <c r="A206" s="250" t="s">
        <v>352</v>
      </c>
      <c r="B206" s="506"/>
      <c r="C206" s="740"/>
      <c r="D206" s="740"/>
      <c r="E206" s="741"/>
      <c r="F206" s="114"/>
      <c r="G206" s="269"/>
      <c r="H206" s="115"/>
      <c r="I206" s="110"/>
      <c r="J206" s="110"/>
      <c r="K206" s="110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  <c r="ID206" s="13"/>
      <c r="IE206" s="13"/>
      <c r="IF206" s="13"/>
      <c r="IG206" s="13"/>
      <c r="IH206" s="13"/>
      <c r="II206" s="13"/>
      <c r="IJ206" s="13"/>
      <c r="IK206" s="13"/>
      <c r="IL206" s="13"/>
      <c r="IM206" s="13"/>
      <c r="IN206" s="13"/>
      <c r="IO206" s="13"/>
      <c r="IP206" s="13"/>
      <c r="IQ206" s="13"/>
      <c r="IR206" s="13"/>
      <c r="IS206" s="13"/>
      <c r="IT206" s="13"/>
      <c r="IU206" s="13"/>
      <c r="IV206" s="13"/>
      <c r="IW206" s="13"/>
      <c r="IX206" s="13"/>
      <c r="IY206" s="13"/>
      <c r="IZ206" s="13"/>
      <c r="JA206" s="13"/>
      <c r="JB206" s="13"/>
      <c r="JC206" s="13"/>
      <c r="JD206" s="13"/>
      <c r="JE206" s="13"/>
      <c r="JF206" s="13"/>
      <c r="JG206" s="13"/>
      <c r="JH206" s="13"/>
      <c r="JI206" s="13"/>
      <c r="JJ206" s="13"/>
      <c r="JK206" s="13"/>
      <c r="JL206" s="13"/>
      <c r="JM206" s="13"/>
    </row>
    <row r="207" spans="1:273" ht="15.75" x14ac:dyDescent="0.25">
      <c r="A207" s="250" t="s">
        <v>353</v>
      </c>
      <c r="B207" s="506"/>
      <c r="C207" s="740"/>
      <c r="D207" s="740"/>
      <c r="E207" s="741"/>
      <c r="F207" s="114"/>
      <c r="G207" s="269"/>
      <c r="H207" s="115"/>
      <c r="I207" s="110"/>
      <c r="J207" s="110"/>
      <c r="K207" s="110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  <c r="IC207" s="13"/>
      <c r="ID207" s="13"/>
      <c r="IE207" s="13"/>
      <c r="IF207" s="13"/>
      <c r="IG207" s="13"/>
      <c r="IH207" s="13"/>
      <c r="II207" s="13"/>
      <c r="IJ207" s="13"/>
      <c r="IK207" s="13"/>
      <c r="IL207" s="13"/>
      <c r="IM207" s="13"/>
      <c r="IN207" s="13"/>
      <c r="IO207" s="13"/>
      <c r="IP207" s="13"/>
      <c r="IQ207" s="13"/>
      <c r="IR207" s="13"/>
      <c r="IS207" s="13"/>
      <c r="IT207" s="13"/>
      <c r="IU207" s="13"/>
      <c r="IV207" s="13"/>
      <c r="IW207" s="13"/>
      <c r="IX207" s="13"/>
      <c r="IY207" s="13"/>
      <c r="IZ207" s="13"/>
      <c r="JA207" s="13"/>
      <c r="JB207" s="13"/>
      <c r="JC207" s="13"/>
      <c r="JD207" s="13"/>
      <c r="JE207" s="13"/>
      <c r="JF207" s="13"/>
      <c r="JG207" s="13"/>
      <c r="JH207" s="13"/>
      <c r="JI207" s="13"/>
      <c r="JJ207" s="13"/>
      <c r="JK207" s="13"/>
      <c r="JL207" s="13"/>
      <c r="JM207" s="13"/>
    </row>
    <row r="208" spans="1:273" ht="15.75" x14ac:dyDescent="0.25">
      <c r="A208" s="250" t="s">
        <v>354</v>
      </c>
      <c r="B208" s="506"/>
      <c r="C208" s="740"/>
      <c r="D208" s="740"/>
      <c r="E208" s="741"/>
      <c r="F208" s="114"/>
      <c r="G208" s="269"/>
      <c r="H208" s="115"/>
      <c r="I208" s="110"/>
      <c r="J208" s="110"/>
      <c r="K208" s="110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  <c r="ID208" s="13"/>
      <c r="IE208" s="13"/>
      <c r="IF208" s="13"/>
      <c r="IG208" s="13"/>
      <c r="IH208" s="13"/>
      <c r="II208" s="13"/>
      <c r="IJ208" s="13"/>
      <c r="IK208" s="13"/>
      <c r="IL208" s="13"/>
      <c r="IM208" s="13"/>
      <c r="IN208" s="13"/>
      <c r="IO208" s="13"/>
      <c r="IP208" s="13"/>
      <c r="IQ208" s="13"/>
      <c r="IR208" s="13"/>
      <c r="IS208" s="13"/>
      <c r="IT208" s="13"/>
      <c r="IU208" s="13"/>
      <c r="IV208" s="13"/>
      <c r="IW208" s="13"/>
      <c r="IX208" s="13"/>
      <c r="IY208" s="13"/>
      <c r="IZ208" s="13"/>
      <c r="JA208" s="13"/>
      <c r="JB208" s="13"/>
      <c r="JC208" s="13"/>
      <c r="JD208" s="13"/>
      <c r="JE208" s="13"/>
      <c r="JF208" s="13"/>
      <c r="JG208" s="13"/>
      <c r="JH208" s="13"/>
      <c r="JI208" s="13"/>
      <c r="JJ208" s="13"/>
      <c r="JK208" s="13"/>
      <c r="JL208" s="13"/>
      <c r="JM208" s="13"/>
    </row>
    <row r="209" spans="1:273" ht="15.75" x14ac:dyDescent="0.25">
      <c r="A209" s="250" t="s">
        <v>355</v>
      </c>
      <c r="B209" s="506"/>
      <c r="C209" s="740"/>
      <c r="D209" s="740"/>
      <c r="E209" s="741"/>
      <c r="F209" s="114"/>
      <c r="G209" s="269"/>
      <c r="H209" s="115"/>
      <c r="I209" s="110"/>
      <c r="J209" s="110"/>
      <c r="K209" s="110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  <c r="ID209" s="13"/>
      <c r="IE209" s="13"/>
      <c r="IF209" s="13"/>
      <c r="IG209" s="13"/>
      <c r="IH209" s="13"/>
      <c r="II209" s="13"/>
      <c r="IJ209" s="13"/>
      <c r="IK209" s="13"/>
      <c r="IL209" s="13"/>
      <c r="IM209" s="13"/>
      <c r="IN209" s="13"/>
      <c r="IO209" s="13"/>
      <c r="IP209" s="13"/>
      <c r="IQ209" s="13"/>
      <c r="IR209" s="13"/>
      <c r="IS209" s="13"/>
      <c r="IT209" s="13"/>
      <c r="IU209" s="13"/>
      <c r="IV209" s="13"/>
      <c r="IW209" s="13"/>
      <c r="IX209" s="13"/>
      <c r="IY209" s="13"/>
      <c r="IZ209" s="13"/>
      <c r="JA209" s="13"/>
      <c r="JB209" s="13"/>
      <c r="JC209" s="13"/>
      <c r="JD209" s="13"/>
      <c r="JE209" s="13"/>
      <c r="JF209" s="13"/>
      <c r="JG209" s="13"/>
      <c r="JH209" s="13"/>
      <c r="JI209" s="13"/>
      <c r="JJ209" s="13"/>
      <c r="JK209" s="13"/>
      <c r="JL209" s="13"/>
      <c r="JM209" s="13"/>
    </row>
    <row r="210" spans="1:273" ht="15.75" x14ac:dyDescent="0.25">
      <c r="A210" s="281" t="s">
        <v>356</v>
      </c>
      <c r="B210" s="506"/>
      <c r="C210" s="740"/>
      <c r="D210" s="740"/>
      <c r="E210" s="741"/>
      <c r="F210" s="114"/>
      <c r="G210" s="269"/>
      <c r="H210" s="115"/>
      <c r="I210" s="110"/>
      <c r="J210" s="110"/>
      <c r="K210" s="110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13"/>
      <c r="HQ210" s="13"/>
      <c r="HR210" s="13"/>
      <c r="HS210" s="13"/>
      <c r="HT210" s="13"/>
      <c r="HU210" s="13"/>
      <c r="HV210" s="13"/>
      <c r="HW210" s="13"/>
      <c r="HX210" s="13"/>
      <c r="HY210" s="13"/>
      <c r="HZ210" s="13"/>
      <c r="IA210" s="13"/>
      <c r="IB210" s="13"/>
      <c r="IC210" s="13"/>
      <c r="ID210" s="13"/>
      <c r="IE210" s="13"/>
      <c r="IF210" s="13"/>
      <c r="IG210" s="13"/>
      <c r="IH210" s="13"/>
      <c r="II210" s="13"/>
      <c r="IJ210" s="13"/>
      <c r="IK210" s="13"/>
      <c r="IL210" s="13"/>
      <c r="IM210" s="13"/>
      <c r="IN210" s="13"/>
      <c r="IO210" s="13"/>
      <c r="IP210" s="13"/>
      <c r="IQ210" s="13"/>
      <c r="IR210" s="13"/>
      <c r="IS210" s="13"/>
      <c r="IT210" s="13"/>
      <c r="IU210" s="13"/>
      <c r="IV210" s="13"/>
      <c r="IW210" s="13"/>
      <c r="IX210" s="13"/>
      <c r="IY210" s="13"/>
      <c r="IZ210" s="13"/>
      <c r="JA210" s="13"/>
      <c r="JB210" s="13"/>
      <c r="JC210" s="13"/>
      <c r="JD210" s="13"/>
      <c r="JE210" s="13"/>
      <c r="JF210" s="13"/>
      <c r="JG210" s="13"/>
      <c r="JH210" s="13"/>
      <c r="JI210" s="13"/>
      <c r="JJ210" s="13"/>
      <c r="JK210" s="13"/>
      <c r="JL210" s="13"/>
      <c r="JM210" s="13"/>
    </row>
    <row r="211" spans="1:273" ht="15.75" x14ac:dyDescent="0.25">
      <c r="A211" s="281" t="s">
        <v>389</v>
      </c>
      <c r="B211" s="506"/>
      <c r="C211" s="740"/>
      <c r="D211" s="740"/>
      <c r="E211" s="741"/>
      <c r="F211" s="114"/>
      <c r="G211" s="269"/>
      <c r="H211" s="115"/>
      <c r="I211" s="110"/>
      <c r="J211" s="110"/>
      <c r="K211" s="110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13"/>
      <c r="IH211" s="13"/>
      <c r="II211" s="13"/>
      <c r="IJ211" s="13"/>
      <c r="IK211" s="13"/>
      <c r="IL211" s="13"/>
      <c r="IM211" s="13"/>
      <c r="IN211" s="13"/>
      <c r="IO211" s="13"/>
      <c r="IP211" s="13"/>
      <c r="IQ211" s="13"/>
      <c r="IR211" s="13"/>
      <c r="IS211" s="13"/>
      <c r="IT211" s="13"/>
      <c r="IU211" s="13"/>
      <c r="IV211" s="13"/>
      <c r="IW211" s="13"/>
      <c r="IX211" s="13"/>
      <c r="IY211" s="13"/>
      <c r="IZ211" s="13"/>
      <c r="JA211" s="13"/>
      <c r="JB211" s="13"/>
      <c r="JC211" s="13"/>
      <c r="JD211" s="13"/>
      <c r="JE211" s="13"/>
      <c r="JF211" s="13"/>
      <c r="JG211" s="13"/>
      <c r="JH211" s="13"/>
      <c r="JI211" s="13"/>
      <c r="JJ211" s="13"/>
      <c r="JK211" s="13"/>
      <c r="JL211" s="13"/>
      <c r="JM211" s="13"/>
    </row>
    <row r="212" spans="1:273" ht="15.75" x14ac:dyDescent="0.25">
      <c r="A212" s="281" t="s">
        <v>390</v>
      </c>
      <c r="B212" s="506"/>
      <c r="C212" s="740"/>
      <c r="D212" s="740"/>
      <c r="E212" s="741"/>
      <c r="F212" s="114"/>
      <c r="G212" s="269"/>
      <c r="H212" s="115"/>
      <c r="I212" s="110"/>
      <c r="J212" s="110"/>
      <c r="K212" s="110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  <c r="IF212" s="13"/>
      <c r="IG212" s="13"/>
      <c r="IH212" s="13"/>
      <c r="II212" s="13"/>
      <c r="IJ212" s="13"/>
      <c r="IK212" s="13"/>
      <c r="IL212" s="13"/>
      <c r="IM212" s="13"/>
      <c r="IN212" s="13"/>
      <c r="IO212" s="13"/>
      <c r="IP212" s="13"/>
      <c r="IQ212" s="13"/>
      <c r="IR212" s="13"/>
      <c r="IS212" s="13"/>
      <c r="IT212" s="13"/>
      <c r="IU212" s="13"/>
      <c r="IV212" s="13"/>
      <c r="IW212" s="13"/>
      <c r="IX212" s="13"/>
      <c r="IY212" s="13"/>
      <c r="IZ212" s="13"/>
      <c r="JA212" s="13"/>
      <c r="JB212" s="13"/>
      <c r="JC212" s="13"/>
      <c r="JD212" s="13"/>
      <c r="JE212" s="13"/>
      <c r="JF212" s="13"/>
      <c r="JG212" s="13"/>
      <c r="JH212" s="13"/>
      <c r="JI212" s="13"/>
      <c r="JJ212" s="13"/>
      <c r="JK212" s="13"/>
      <c r="JL212" s="13"/>
      <c r="JM212" s="13"/>
    </row>
    <row r="213" spans="1:273" ht="15.75" x14ac:dyDescent="0.25">
      <c r="A213" s="281" t="s">
        <v>391</v>
      </c>
      <c r="B213" s="506"/>
      <c r="C213" s="740"/>
      <c r="D213" s="740"/>
      <c r="E213" s="741"/>
      <c r="F213" s="114"/>
      <c r="G213" s="269"/>
      <c r="H213" s="115"/>
      <c r="I213" s="110"/>
      <c r="J213" s="110"/>
      <c r="K213" s="110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  <c r="IC213" s="13"/>
      <c r="ID213" s="13"/>
      <c r="IE213" s="13"/>
      <c r="IF213" s="13"/>
      <c r="IG213" s="13"/>
      <c r="IH213" s="13"/>
      <c r="II213" s="13"/>
      <c r="IJ213" s="13"/>
      <c r="IK213" s="13"/>
      <c r="IL213" s="13"/>
      <c r="IM213" s="13"/>
      <c r="IN213" s="13"/>
      <c r="IO213" s="13"/>
      <c r="IP213" s="13"/>
      <c r="IQ213" s="13"/>
      <c r="IR213" s="13"/>
      <c r="IS213" s="13"/>
      <c r="IT213" s="13"/>
      <c r="IU213" s="13"/>
      <c r="IV213" s="13"/>
      <c r="IW213" s="13"/>
      <c r="IX213" s="13"/>
      <c r="IY213" s="13"/>
      <c r="IZ213" s="13"/>
      <c r="JA213" s="13"/>
      <c r="JB213" s="13"/>
      <c r="JC213" s="13"/>
      <c r="JD213" s="13"/>
      <c r="JE213" s="13"/>
      <c r="JF213" s="13"/>
      <c r="JG213" s="13"/>
      <c r="JH213" s="13"/>
      <c r="JI213" s="13"/>
      <c r="JJ213" s="13"/>
      <c r="JK213" s="13"/>
      <c r="JL213" s="13"/>
      <c r="JM213" s="13"/>
    </row>
    <row r="214" spans="1:273" ht="15.75" x14ac:dyDescent="0.25">
      <c r="A214" s="281" t="s">
        <v>392</v>
      </c>
      <c r="B214" s="506"/>
      <c r="C214" s="740"/>
      <c r="D214" s="740"/>
      <c r="E214" s="741"/>
      <c r="F214" s="114"/>
      <c r="G214" s="269"/>
      <c r="H214" s="115"/>
      <c r="I214" s="110"/>
      <c r="J214" s="110"/>
      <c r="K214" s="110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  <c r="ID214" s="13"/>
      <c r="IE214" s="13"/>
      <c r="IF214" s="13"/>
      <c r="IG214" s="13"/>
      <c r="IH214" s="13"/>
      <c r="II214" s="13"/>
      <c r="IJ214" s="13"/>
      <c r="IK214" s="13"/>
      <c r="IL214" s="13"/>
      <c r="IM214" s="13"/>
      <c r="IN214" s="13"/>
      <c r="IO214" s="13"/>
      <c r="IP214" s="13"/>
      <c r="IQ214" s="13"/>
      <c r="IR214" s="13"/>
      <c r="IS214" s="13"/>
      <c r="IT214" s="13"/>
      <c r="IU214" s="13"/>
      <c r="IV214" s="13"/>
      <c r="IW214" s="13"/>
      <c r="IX214" s="13"/>
      <c r="IY214" s="13"/>
      <c r="IZ214" s="13"/>
      <c r="JA214" s="13"/>
      <c r="JB214" s="13"/>
      <c r="JC214" s="13"/>
      <c r="JD214" s="13"/>
      <c r="JE214" s="13"/>
      <c r="JF214" s="13"/>
      <c r="JG214" s="13"/>
      <c r="JH214" s="13"/>
      <c r="JI214" s="13"/>
      <c r="JJ214" s="13"/>
      <c r="JK214" s="13"/>
      <c r="JL214" s="13"/>
      <c r="JM214" s="13"/>
    </row>
    <row r="215" spans="1:273" ht="15.75" x14ac:dyDescent="0.25">
      <c r="A215" s="281" t="s">
        <v>393</v>
      </c>
      <c r="B215" s="506"/>
      <c r="C215" s="740"/>
      <c r="D215" s="740"/>
      <c r="E215" s="741"/>
      <c r="F215" s="114"/>
      <c r="G215" s="269"/>
      <c r="H215" s="115"/>
      <c r="I215" s="110"/>
      <c r="J215" s="110"/>
      <c r="K215" s="110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  <c r="ID215" s="13"/>
      <c r="IE215" s="13"/>
      <c r="IF215" s="13"/>
      <c r="IG215" s="13"/>
      <c r="IH215" s="13"/>
      <c r="II215" s="13"/>
      <c r="IJ215" s="13"/>
      <c r="IK215" s="13"/>
      <c r="IL215" s="13"/>
      <c r="IM215" s="13"/>
      <c r="IN215" s="13"/>
      <c r="IO215" s="13"/>
      <c r="IP215" s="13"/>
      <c r="IQ215" s="13"/>
      <c r="IR215" s="13"/>
      <c r="IS215" s="13"/>
      <c r="IT215" s="13"/>
      <c r="IU215" s="13"/>
      <c r="IV215" s="13"/>
      <c r="IW215" s="13"/>
      <c r="IX215" s="13"/>
      <c r="IY215" s="13"/>
      <c r="IZ215" s="13"/>
      <c r="JA215" s="13"/>
      <c r="JB215" s="13"/>
      <c r="JC215" s="13"/>
      <c r="JD215" s="13"/>
      <c r="JE215" s="13"/>
      <c r="JF215" s="13"/>
      <c r="JG215" s="13"/>
      <c r="JH215" s="13"/>
      <c r="JI215" s="13"/>
      <c r="JJ215" s="13"/>
      <c r="JK215" s="13"/>
      <c r="JL215" s="13"/>
      <c r="JM215" s="13"/>
    </row>
    <row r="216" spans="1:273" ht="15.75" x14ac:dyDescent="0.25">
      <c r="A216" s="281" t="s">
        <v>411</v>
      </c>
      <c r="B216" s="506"/>
      <c r="C216" s="740"/>
      <c r="D216" s="740"/>
      <c r="E216" s="741"/>
      <c r="F216" s="114"/>
      <c r="G216" s="269"/>
      <c r="H216" s="115"/>
      <c r="I216" s="110"/>
      <c r="J216" s="110"/>
      <c r="K216" s="110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  <c r="ID216" s="13"/>
      <c r="IE216" s="13"/>
      <c r="IF216" s="13"/>
      <c r="IG216" s="13"/>
      <c r="IH216" s="13"/>
      <c r="II216" s="13"/>
      <c r="IJ216" s="13"/>
      <c r="IK216" s="13"/>
      <c r="IL216" s="13"/>
      <c r="IM216" s="13"/>
      <c r="IN216" s="13"/>
      <c r="IO216" s="13"/>
      <c r="IP216" s="13"/>
      <c r="IQ216" s="13"/>
      <c r="IR216" s="13"/>
      <c r="IS216" s="13"/>
      <c r="IT216" s="13"/>
      <c r="IU216" s="13"/>
      <c r="IV216" s="13"/>
      <c r="IW216" s="13"/>
      <c r="IX216" s="13"/>
      <c r="IY216" s="13"/>
      <c r="IZ216" s="13"/>
      <c r="JA216" s="13"/>
      <c r="JB216" s="13"/>
      <c r="JC216" s="13"/>
      <c r="JD216" s="13"/>
      <c r="JE216" s="13"/>
      <c r="JF216" s="13"/>
      <c r="JG216" s="13"/>
      <c r="JH216" s="13"/>
      <c r="JI216" s="13"/>
      <c r="JJ216" s="13"/>
      <c r="JK216" s="13"/>
      <c r="JL216" s="13"/>
      <c r="JM216" s="13"/>
    </row>
    <row r="217" spans="1:273" ht="15.75" x14ac:dyDescent="0.25">
      <c r="A217" s="281" t="s">
        <v>412</v>
      </c>
      <c r="B217" s="506"/>
      <c r="C217" s="740"/>
      <c r="D217" s="740"/>
      <c r="E217" s="741"/>
      <c r="F217" s="114"/>
      <c r="G217" s="269"/>
      <c r="H217" s="115"/>
      <c r="I217" s="110"/>
      <c r="J217" s="110"/>
      <c r="K217" s="110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  <c r="IF217" s="13"/>
      <c r="IG217" s="13"/>
      <c r="IH217" s="13"/>
      <c r="II217" s="13"/>
      <c r="IJ217" s="13"/>
      <c r="IK217" s="13"/>
      <c r="IL217" s="13"/>
      <c r="IM217" s="13"/>
      <c r="IN217" s="13"/>
      <c r="IO217" s="13"/>
      <c r="IP217" s="13"/>
      <c r="IQ217" s="13"/>
      <c r="IR217" s="13"/>
      <c r="IS217" s="13"/>
      <c r="IT217" s="13"/>
      <c r="IU217" s="13"/>
      <c r="IV217" s="13"/>
      <c r="IW217" s="13"/>
      <c r="IX217" s="13"/>
      <c r="IY217" s="13"/>
      <c r="IZ217" s="13"/>
      <c r="JA217" s="13"/>
      <c r="JB217" s="13"/>
      <c r="JC217" s="13"/>
      <c r="JD217" s="13"/>
      <c r="JE217" s="13"/>
      <c r="JF217" s="13"/>
      <c r="JG217" s="13"/>
      <c r="JH217" s="13"/>
      <c r="JI217" s="13"/>
      <c r="JJ217" s="13"/>
      <c r="JK217" s="13"/>
      <c r="JL217" s="13"/>
      <c r="JM217" s="13"/>
    </row>
    <row r="218" spans="1:273" ht="15.75" x14ac:dyDescent="0.25">
      <c r="A218" s="250" t="s">
        <v>413</v>
      </c>
      <c r="B218" s="506"/>
      <c r="C218" s="740"/>
      <c r="D218" s="740"/>
      <c r="E218" s="741"/>
      <c r="F218" s="114"/>
      <c r="G218" s="269"/>
      <c r="H218" s="115"/>
      <c r="I218" s="110"/>
      <c r="J218" s="110"/>
      <c r="K218" s="110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  <c r="IF218" s="13"/>
      <c r="IG218" s="13"/>
      <c r="IH218" s="13"/>
      <c r="II218" s="13"/>
      <c r="IJ218" s="13"/>
      <c r="IK218" s="13"/>
      <c r="IL218" s="13"/>
      <c r="IM218" s="13"/>
      <c r="IN218" s="13"/>
      <c r="IO218" s="13"/>
      <c r="IP218" s="13"/>
      <c r="IQ218" s="13"/>
      <c r="IR218" s="13"/>
      <c r="IS218" s="13"/>
      <c r="IT218" s="13"/>
      <c r="IU218" s="13"/>
      <c r="IV218" s="13"/>
      <c r="IW218" s="13"/>
      <c r="IX218" s="13"/>
      <c r="IY218" s="13"/>
      <c r="IZ218" s="13"/>
      <c r="JA218" s="13"/>
      <c r="JB218" s="13"/>
      <c r="JC218" s="13"/>
      <c r="JD218" s="13"/>
      <c r="JE218" s="13"/>
      <c r="JF218" s="13"/>
      <c r="JG218" s="13"/>
      <c r="JH218" s="13"/>
      <c r="JI218" s="13"/>
      <c r="JJ218" s="13"/>
      <c r="JK218" s="13"/>
      <c r="JL218" s="13"/>
      <c r="JM218" s="13"/>
    </row>
    <row r="219" spans="1:273" ht="15.75" x14ac:dyDescent="0.25">
      <c r="A219" s="250" t="s">
        <v>414</v>
      </c>
      <c r="B219" s="506"/>
      <c r="C219" s="740"/>
      <c r="D219" s="740"/>
      <c r="E219" s="741"/>
      <c r="F219" s="114"/>
      <c r="G219" s="269"/>
      <c r="H219" s="115"/>
      <c r="I219" s="110"/>
      <c r="J219" s="110"/>
      <c r="K219" s="110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  <c r="HP219" s="13"/>
      <c r="HQ219" s="13"/>
      <c r="HR219" s="13"/>
      <c r="HS219" s="13"/>
      <c r="HT219" s="13"/>
      <c r="HU219" s="13"/>
      <c r="HV219" s="13"/>
      <c r="HW219" s="13"/>
      <c r="HX219" s="13"/>
      <c r="HY219" s="13"/>
      <c r="HZ219" s="13"/>
      <c r="IA219" s="13"/>
      <c r="IB219" s="13"/>
      <c r="IC219" s="13"/>
      <c r="ID219" s="13"/>
      <c r="IE219" s="13"/>
      <c r="IF219" s="13"/>
      <c r="IG219" s="13"/>
      <c r="IH219" s="13"/>
      <c r="II219" s="13"/>
      <c r="IJ219" s="13"/>
      <c r="IK219" s="13"/>
      <c r="IL219" s="13"/>
      <c r="IM219" s="13"/>
      <c r="IN219" s="13"/>
      <c r="IO219" s="13"/>
      <c r="IP219" s="13"/>
      <c r="IQ219" s="13"/>
      <c r="IR219" s="13"/>
      <c r="IS219" s="13"/>
      <c r="IT219" s="13"/>
      <c r="IU219" s="13"/>
      <c r="IV219" s="13"/>
      <c r="IW219" s="13"/>
      <c r="IX219" s="13"/>
      <c r="IY219" s="13"/>
      <c r="IZ219" s="13"/>
      <c r="JA219" s="13"/>
      <c r="JB219" s="13"/>
      <c r="JC219" s="13"/>
      <c r="JD219" s="13"/>
      <c r="JE219" s="13"/>
      <c r="JF219" s="13"/>
      <c r="JG219" s="13"/>
      <c r="JH219" s="13"/>
      <c r="JI219" s="13"/>
      <c r="JJ219" s="13"/>
      <c r="JK219" s="13"/>
      <c r="JL219" s="13"/>
      <c r="JM219" s="13"/>
    </row>
    <row r="220" spans="1:273" ht="15.75" x14ac:dyDescent="0.25">
      <c r="A220" s="250" t="s">
        <v>415</v>
      </c>
      <c r="B220" s="506"/>
      <c r="C220" s="740"/>
      <c r="D220" s="740"/>
      <c r="E220" s="741"/>
      <c r="F220" s="114"/>
      <c r="G220" s="269"/>
      <c r="H220" s="115"/>
      <c r="I220" s="110"/>
      <c r="J220" s="110"/>
      <c r="K220" s="110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  <c r="IA220" s="13"/>
      <c r="IB220" s="13"/>
      <c r="IC220" s="13"/>
      <c r="ID220" s="13"/>
      <c r="IE220" s="13"/>
      <c r="IF220" s="13"/>
      <c r="IG220" s="13"/>
      <c r="IH220" s="13"/>
      <c r="II220" s="13"/>
      <c r="IJ220" s="13"/>
      <c r="IK220" s="13"/>
      <c r="IL220" s="13"/>
      <c r="IM220" s="13"/>
      <c r="IN220" s="13"/>
      <c r="IO220" s="13"/>
      <c r="IP220" s="13"/>
      <c r="IQ220" s="13"/>
      <c r="IR220" s="13"/>
      <c r="IS220" s="13"/>
      <c r="IT220" s="13"/>
      <c r="IU220" s="13"/>
      <c r="IV220" s="13"/>
      <c r="IW220" s="13"/>
      <c r="IX220" s="13"/>
      <c r="IY220" s="13"/>
      <c r="IZ220" s="13"/>
      <c r="JA220" s="13"/>
      <c r="JB220" s="13"/>
      <c r="JC220" s="13"/>
      <c r="JD220" s="13"/>
      <c r="JE220" s="13"/>
      <c r="JF220" s="13"/>
      <c r="JG220" s="13"/>
      <c r="JH220" s="13"/>
      <c r="JI220" s="13"/>
      <c r="JJ220" s="13"/>
      <c r="JK220" s="13"/>
      <c r="JL220" s="13"/>
      <c r="JM220" s="13"/>
    </row>
    <row r="221" spans="1:273" ht="15.75" x14ac:dyDescent="0.25">
      <c r="A221" s="37"/>
      <c r="B221" s="578" t="s">
        <v>196</v>
      </c>
      <c r="C221" s="579"/>
      <c r="D221" s="579"/>
      <c r="E221" s="580"/>
      <c r="F221" s="153" t="s">
        <v>9</v>
      </c>
      <c r="G221" s="153" t="s">
        <v>9</v>
      </c>
      <c r="H221" s="137">
        <f>SUM(H201:H220)</f>
        <v>0</v>
      </c>
      <c r="I221" s="233">
        <v>0</v>
      </c>
      <c r="J221" s="233">
        <v>0</v>
      </c>
      <c r="K221" s="23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  <c r="ID221" s="13"/>
      <c r="IE221" s="13"/>
      <c r="IF221" s="13"/>
      <c r="IG221" s="13"/>
      <c r="IH221" s="13"/>
      <c r="II221" s="13"/>
      <c r="IJ221" s="13"/>
      <c r="IK221" s="13"/>
      <c r="IL221" s="13"/>
      <c r="IM221" s="13"/>
      <c r="IN221" s="13"/>
      <c r="IO221" s="13"/>
      <c r="IP221" s="13"/>
      <c r="IQ221" s="13"/>
      <c r="IR221" s="13"/>
      <c r="IS221" s="13"/>
      <c r="IT221" s="13"/>
      <c r="IU221" s="13"/>
      <c r="IV221" s="13"/>
      <c r="IW221" s="13"/>
      <c r="IX221" s="13"/>
      <c r="IY221" s="13"/>
      <c r="IZ221" s="13"/>
      <c r="JA221" s="13"/>
      <c r="JB221" s="13"/>
      <c r="JC221" s="13"/>
      <c r="JD221" s="13"/>
      <c r="JE221" s="13"/>
      <c r="JF221" s="13"/>
      <c r="JG221" s="13"/>
      <c r="JH221" s="13"/>
      <c r="JI221" s="13"/>
      <c r="JJ221" s="13"/>
      <c r="JK221" s="13"/>
      <c r="JL221" s="13"/>
      <c r="JM221" s="13"/>
    </row>
    <row r="222" spans="1:273" ht="15.75" x14ac:dyDescent="0.25">
      <c r="A222" s="55"/>
      <c r="B222" s="154"/>
      <c r="C222" s="155"/>
      <c r="D222" s="155"/>
      <c r="E222" s="155"/>
      <c r="F222" s="156"/>
      <c r="G222" s="156"/>
      <c r="H222" s="172"/>
      <c r="I222" s="172"/>
      <c r="J222" s="172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  <c r="HP222" s="13"/>
      <c r="HQ222" s="13"/>
      <c r="HR222" s="13"/>
      <c r="HS222" s="13"/>
      <c r="HT222" s="13"/>
      <c r="HU222" s="13"/>
      <c r="HV222" s="13"/>
      <c r="HW222" s="13"/>
      <c r="HX222" s="13"/>
      <c r="HY222" s="13"/>
      <c r="HZ222" s="13"/>
      <c r="IA222" s="13"/>
      <c r="IB222" s="13"/>
      <c r="IC222" s="13"/>
      <c r="ID222" s="13"/>
      <c r="IE222" s="13"/>
      <c r="IF222" s="13"/>
      <c r="IG222" s="13"/>
      <c r="IH222" s="13"/>
      <c r="II222" s="13"/>
      <c r="IJ222" s="13"/>
      <c r="IK222" s="13"/>
      <c r="IL222" s="13"/>
      <c r="IM222" s="13"/>
      <c r="IN222" s="13"/>
      <c r="IO222" s="13"/>
      <c r="IP222" s="13"/>
      <c r="IQ222" s="13"/>
      <c r="IR222" s="13"/>
      <c r="IS222" s="13"/>
      <c r="IT222" s="13"/>
      <c r="IU222" s="13"/>
      <c r="IV222" s="13"/>
      <c r="IW222" s="13"/>
      <c r="IX222" s="13"/>
      <c r="IY222" s="13"/>
      <c r="IZ222" s="13"/>
      <c r="JA222" s="13"/>
      <c r="JB222" s="13"/>
      <c r="JC222" s="13"/>
      <c r="JD222" s="13"/>
      <c r="JE222" s="13"/>
      <c r="JF222" s="13"/>
      <c r="JG222" s="13"/>
      <c r="JH222" s="13"/>
      <c r="JI222" s="13"/>
      <c r="JJ222" s="13"/>
      <c r="JK222" s="13"/>
      <c r="JL222" s="13"/>
      <c r="JM222" s="13"/>
    </row>
    <row r="223" spans="1:273" ht="15.75" x14ac:dyDescent="0.25">
      <c r="A223" s="45"/>
      <c r="B223" s="30" t="s">
        <v>198</v>
      </c>
      <c r="C223" s="582" t="s">
        <v>109</v>
      </c>
      <c r="D223" s="583"/>
      <c r="E223" s="583"/>
      <c r="F223" s="583"/>
      <c r="G223" s="583"/>
      <c r="H223" s="583"/>
      <c r="I223" s="583"/>
      <c r="J223" s="58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  <c r="IF223" s="13"/>
      <c r="IG223" s="13"/>
      <c r="IH223" s="13"/>
      <c r="II223" s="13"/>
      <c r="IJ223" s="13"/>
      <c r="IK223" s="13"/>
      <c r="IL223" s="13"/>
      <c r="IM223" s="13"/>
      <c r="IN223" s="13"/>
      <c r="IO223" s="13"/>
      <c r="IP223" s="13"/>
      <c r="IQ223" s="13"/>
      <c r="IR223" s="13"/>
      <c r="IS223" s="13"/>
      <c r="IT223" s="13"/>
      <c r="IU223" s="13"/>
      <c r="IV223" s="13"/>
      <c r="IW223" s="13"/>
      <c r="IX223" s="13"/>
      <c r="IY223" s="13"/>
      <c r="IZ223" s="13"/>
      <c r="JA223" s="13"/>
      <c r="JB223" s="13"/>
      <c r="JC223" s="13"/>
      <c r="JD223" s="13"/>
      <c r="JE223" s="13"/>
      <c r="JF223" s="13"/>
      <c r="JG223" s="13"/>
      <c r="JH223" s="13"/>
      <c r="JI223" s="13"/>
      <c r="JJ223" s="13"/>
      <c r="JK223" s="13"/>
      <c r="JL223" s="13"/>
      <c r="JM223" s="13"/>
    </row>
    <row r="224" spans="1:273" x14ac:dyDescent="0.25"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  <c r="IC224" s="13"/>
      <c r="ID224" s="13"/>
      <c r="IE224" s="13"/>
      <c r="IF224" s="13"/>
      <c r="IG224" s="13"/>
      <c r="IH224" s="13"/>
      <c r="II224" s="13"/>
      <c r="IJ224" s="13"/>
      <c r="IK224" s="13"/>
      <c r="IL224" s="13"/>
      <c r="IM224" s="13"/>
      <c r="IN224" s="13"/>
      <c r="IO224" s="13"/>
      <c r="IP224" s="13"/>
      <c r="IQ224" s="13"/>
      <c r="IR224" s="13"/>
      <c r="IS224" s="13"/>
      <c r="IT224" s="13"/>
      <c r="IU224" s="13"/>
      <c r="IV224" s="13"/>
      <c r="IW224" s="13"/>
      <c r="IX224" s="13"/>
      <c r="IY224" s="13"/>
      <c r="IZ224" s="13"/>
      <c r="JA224" s="13"/>
      <c r="JB224" s="13"/>
      <c r="JC224" s="13"/>
      <c r="JD224" s="13"/>
      <c r="JE224" s="13"/>
      <c r="JF224" s="13"/>
      <c r="JG224" s="13"/>
      <c r="JH224" s="13"/>
      <c r="JI224" s="13"/>
      <c r="JJ224" s="13"/>
      <c r="JK224" s="13"/>
      <c r="JL224" s="13"/>
      <c r="JM224" s="13"/>
    </row>
    <row r="225" spans="1:273" ht="90" x14ac:dyDescent="0.25">
      <c r="A225" s="585" t="s">
        <v>200</v>
      </c>
      <c r="B225" s="584"/>
      <c r="C225" s="584"/>
      <c r="D225" s="584"/>
      <c r="E225" s="584"/>
      <c r="F225" s="584"/>
      <c r="G225" s="584"/>
      <c r="H225" s="458"/>
      <c r="I225" s="241" t="s">
        <v>273</v>
      </c>
      <c r="J225" s="241" t="s">
        <v>274</v>
      </c>
      <c r="K225" s="241" t="s">
        <v>278</v>
      </c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  <c r="ID225" s="13"/>
      <c r="IE225" s="13"/>
      <c r="IF225" s="13"/>
      <c r="IG225" s="13"/>
      <c r="IH225" s="13"/>
      <c r="II225" s="13"/>
      <c r="IJ225" s="13"/>
      <c r="IK225" s="13"/>
      <c r="IL225" s="13"/>
      <c r="IM225" s="13"/>
      <c r="IN225" s="13"/>
      <c r="IO225" s="13"/>
      <c r="IP225" s="13"/>
      <c r="IQ225" s="13"/>
      <c r="IR225" s="13"/>
      <c r="IS225" s="13"/>
      <c r="IT225" s="13"/>
      <c r="IU225" s="13"/>
      <c r="IV225" s="13"/>
      <c r="IW225" s="13"/>
      <c r="IX225" s="13"/>
      <c r="IY225" s="13"/>
      <c r="IZ225" s="13"/>
      <c r="JA225" s="13"/>
      <c r="JB225" s="13"/>
      <c r="JC225" s="13"/>
      <c r="JD225" s="13"/>
      <c r="JE225" s="13"/>
      <c r="JF225" s="13"/>
      <c r="JG225" s="13"/>
      <c r="JH225" s="13"/>
      <c r="JI225" s="13"/>
      <c r="JJ225" s="13"/>
      <c r="JK225" s="13"/>
      <c r="JL225" s="13"/>
      <c r="JM225" s="13"/>
    </row>
    <row r="226" spans="1:273" ht="60" x14ac:dyDescent="0.25">
      <c r="A226" s="241" t="s">
        <v>201</v>
      </c>
      <c r="B226" s="457" t="s">
        <v>238</v>
      </c>
      <c r="C226" s="584"/>
      <c r="D226" s="584"/>
      <c r="E226" s="458"/>
      <c r="F226" s="47" t="s">
        <v>266</v>
      </c>
      <c r="G226" s="47" t="s">
        <v>338</v>
      </c>
      <c r="H226" s="47" t="s">
        <v>267</v>
      </c>
      <c r="I226" s="47" t="s">
        <v>267</v>
      </c>
      <c r="J226" s="47" t="s">
        <v>267</v>
      </c>
      <c r="K226" s="47" t="s">
        <v>267</v>
      </c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13"/>
      <c r="HQ226" s="13"/>
      <c r="HR226" s="13"/>
      <c r="HS226" s="13"/>
      <c r="HT226" s="13"/>
      <c r="HU226" s="13"/>
      <c r="HV226" s="13"/>
      <c r="HW226" s="13"/>
      <c r="HX226" s="13"/>
      <c r="HY226" s="13"/>
      <c r="HZ226" s="13"/>
      <c r="IA226" s="13"/>
      <c r="IB226" s="13"/>
      <c r="IC226" s="13"/>
      <c r="ID226" s="13"/>
      <c r="IE226" s="13"/>
      <c r="IF226" s="13"/>
      <c r="IG226" s="13"/>
      <c r="IH226" s="13"/>
      <c r="II226" s="13"/>
      <c r="IJ226" s="13"/>
      <c r="IK226" s="13"/>
      <c r="IL226" s="13"/>
      <c r="IM226" s="13"/>
      <c r="IN226" s="13"/>
      <c r="IO226" s="13"/>
      <c r="IP226" s="13"/>
      <c r="IQ226" s="13"/>
      <c r="IR226" s="13"/>
      <c r="IS226" s="13"/>
      <c r="IT226" s="13"/>
      <c r="IU226" s="13"/>
      <c r="IV226" s="13"/>
      <c r="IW226" s="13"/>
      <c r="IX226" s="13"/>
      <c r="IY226" s="13"/>
      <c r="IZ226" s="13"/>
      <c r="JA226" s="13"/>
      <c r="JB226" s="13"/>
      <c r="JC226" s="13"/>
      <c r="JD226" s="13"/>
      <c r="JE226" s="13"/>
      <c r="JF226" s="13"/>
      <c r="JG226" s="13"/>
      <c r="JH226" s="13"/>
      <c r="JI226" s="13"/>
      <c r="JJ226" s="13"/>
      <c r="JK226" s="13"/>
      <c r="JL226" s="13"/>
      <c r="JM226" s="13"/>
    </row>
    <row r="227" spans="1:273" ht="15.75" x14ac:dyDescent="0.25">
      <c r="A227" s="54">
        <v>1</v>
      </c>
      <c r="B227" s="570">
        <v>2</v>
      </c>
      <c r="C227" s="572"/>
      <c r="D227" s="572"/>
      <c r="E227" s="571"/>
      <c r="F227" s="246" t="s">
        <v>2</v>
      </c>
      <c r="G227" s="246" t="s">
        <v>124</v>
      </c>
      <c r="H227" s="246" t="s">
        <v>3</v>
      </c>
      <c r="I227" s="54">
        <v>6</v>
      </c>
      <c r="J227" s="54">
        <v>7</v>
      </c>
      <c r="K227" s="168">
        <v>8</v>
      </c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  <c r="HP227" s="13"/>
      <c r="HQ227" s="13"/>
      <c r="HR227" s="13"/>
      <c r="HS227" s="13"/>
      <c r="HT227" s="13"/>
      <c r="HU227" s="13"/>
      <c r="HV227" s="13"/>
      <c r="HW227" s="13"/>
      <c r="HX227" s="13"/>
      <c r="HY227" s="13"/>
      <c r="HZ227" s="13"/>
      <c r="IA227" s="13"/>
      <c r="IB227" s="13"/>
      <c r="IC227" s="13"/>
      <c r="ID227" s="13"/>
      <c r="IE227" s="13"/>
      <c r="IF227" s="13"/>
      <c r="IG227" s="13"/>
      <c r="IH227" s="13"/>
      <c r="II227" s="13"/>
      <c r="IJ227" s="13"/>
      <c r="IK227" s="13"/>
      <c r="IL227" s="13"/>
      <c r="IM227" s="13"/>
      <c r="IN227" s="13"/>
      <c r="IO227" s="13"/>
      <c r="IP227" s="13"/>
      <c r="IQ227" s="13"/>
      <c r="IR227" s="13"/>
      <c r="IS227" s="13"/>
      <c r="IT227" s="13"/>
      <c r="IU227" s="13"/>
      <c r="IV227" s="13"/>
      <c r="IW227" s="13"/>
      <c r="IX227" s="13"/>
      <c r="IY227" s="13"/>
      <c r="IZ227" s="13"/>
      <c r="JA227" s="13"/>
      <c r="JB227" s="13"/>
      <c r="JC227" s="13"/>
      <c r="JD227" s="13"/>
      <c r="JE227" s="13"/>
      <c r="JF227" s="13"/>
      <c r="JG227" s="13"/>
      <c r="JH227" s="13"/>
      <c r="JI227" s="13"/>
      <c r="JJ227" s="13"/>
      <c r="JK227" s="13"/>
      <c r="JL227" s="13"/>
      <c r="JM227" s="13"/>
    </row>
    <row r="228" spans="1:273" ht="63" x14ac:dyDescent="0.25">
      <c r="A228" s="250" t="s">
        <v>347</v>
      </c>
      <c r="B228" s="672" t="s">
        <v>248</v>
      </c>
      <c r="C228" s="735"/>
      <c r="D228" s="735"/>
      <c r="E228" s="736"/>
      <c r="F228" s="114"/>
      <c r="G228" s="269" t="s">
        <v>368</v>
      </c>
      <c r="H228" s="115"/>
      <c r="I228" s="110"/>
      <c r="J228" s="110"/>
      <c r="K228" s="117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  <c r="HM228" s="13"/>
      <c r="HN228" s="13"/>
      <c r="HO228" s="13"/>
      <c r="HP228" s="13"/>
      <c r="HQ228" s="13"/>
      <c r="HR228" s="13"/>
      <c r="HS228" s="13"/>
      <c r="HT228" s="13"/>
      <c r="HU228" s="13"/>
      <c r="HV228" s="13"/>
      <c r="HW228" s="13"/>
      <c r="HX228" s="13"/>
      <c r="HY228" s="13"/>
      <c r="HZ228" s="13"/>
      <c r="IA228" s="13"/>
      <c r="IB228" s="13"/>
      <c r="IC228" s="13"/>
      <c r="ID228" s="13"/>
      <c r="IE228" s="13"/>
      <c r="IF228" s="13"/>
      <c r="IG228" s="13"/>
      <c r="IH228" s="13"/>
      <c r="II228" s="13"/>
      <c r="IJ228" s="13"/>
      <c r="IK228" s="13"/>
      <c r="IL228" s="13"/>
      <c r="IM228" s="13"/>
      <c r="IN228" s="13"/>
      <c r="IO228" s="13"/>
      <c r="IP228" s="13"/>
      <c r="IQ228" s="13"/>
      <c r="IR228" s="13"/>
      <c r="IS228" s="13"/>
      <c r="IT228" s="13"/>
      <c r="IU228" s="13"/>
      <c r="IV228" s="13"/>
      <c r="IW228" s="13"/>
      <c r="IX228" s="13"/>
      <c r="IY228" s="13"/>
      <c r="IZ228" s="13"/>
      <c r="JA228" s="13"/>
      <c r="JB228" s="13"/>
      <c r="JC228" s="13"/>
      <c r="JD228" s="13"/>
      <c r="JE228" s="13"/>
      <c r="JF228" s="13"/>
      <c r="JG228" s="13"/>
      <c r="JH228" s="13"/>
      <c r="JI228" s="13"/>
      <c r="JJ228" s="13"/>
      <c r="JK228" s="13"/>
      <c r="JL228" s="13"/>
      <c r="JM228" s="13"/>
    </row>
    <row r="229" spans="1:273" ht="15.75" x14ac:dyDescent="0.25">
      <c r="A229" s="250" t="s">
        <v>348</v>
      </c>
      <c r="B229" s="506"/>
      <c r="C229" s="696"/>
      <c r="D229" s="696"/>
      <c r="E229" s="697"/>
      <c r="F229" s="114"/>
      <c r="G229" s="269"/>
      <c r="H229" s="115"/>
      <c r="I229" s="110"/>
      <c r="J229" s="110"/>
      <c r="K229" s="117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  <c r="HP229" s="13"/>
      <c r="HQ229" s="13"/>
      <c r="HR229" s="13"/>
      <c r="HS229" s="13"/>
      <c r="HT229" s="13"/>
      <c r="HU229" s="13"/>
      <c r="HV229" s="13"/>
      <c r="HW229" s="13"/>
      <c r="HX229" s="13"/>
      <c r="HY229" s="13"/>
      <c r="HZ229" s="13"/>
      <c r="IA229" s="13"/>
      <c r="IB229" s="13"/>
      <c r="IC229" s="13"/>
      <c r="ID229" s="13"/>
      <c r="IE229" s="13"/>
      <c r="IF229" s="13"/>
      <c r="IG229" s="13"/>
      <c r="IH229" s="13"/>
      <c r="II229" s="13"/>
      <c r="IJ229" s="13"/>
      <c r="IK229" s="13"/>
      <c r="IL229" s="13"/>
      <c r="IM229" s="13"/>
      <c r="IN229" s="13"/>
      <c r="IO229" s="13"/>
      <c r="IP229" s="13"/>
      <c r="IQ229" s="13"/>
      <c r="IR229" s="13"/>
      <c r="IS229" s="13"/>
      <c r="IT229" s="13"/>
      <c r="IU229" s="13"/>
      <c r="IV229" s="13"/>
      <c r="IW229" s="13"/>
      <c r="IX229" s="13"/>
      <c r="IY229" s="13"/>
      <c r="IZ229" s="13"/>
      <c r="JA229" s="13"/>
      <c r="JB229" s="13"/>
      <c r="JC229" s="13"/>
      <c r="JD229" s="13"/>
      <c r="JE229" s="13"/>
      <c r="JF229" s="13"/>
      <c r="JG229" s="13"/>
      <c r="JH229" s="13"/>
      <c r="JI229" s="13"/>
      <c r="JJ229" s="13"/>
      <c r="JK229" s="13"/>
      <c r="JL229" s="13"/>
      <c r="JM229" s="13"/>
    </row>
    <row r="230" spans="1:273" ht="15.75" x14ac:dyDescent="0.25">
      <c r="A230" s="250" t="s">
        <v>349</v>
      </c>
      <c r="B230" s="506"/>
      <c r="C230" s="696"/>
      <c r="D230" s="696"/>
      <c r="E230" s="697"/>
      <c r="F230" s="114"/>
      <c r="G230" s="269"/>
      <c r="H230" s="115"/>
      <c r="I230" s="110"/>
      <c r="J230" s="110"/>
      <c r="K230" s="117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  <c r="HJ230" s="13"/>
      <c r="HK230" s="13"/>
      <c r="HL230" s="13"/>
      <c r="HM230" s="13"/>
      <c r="HN230" s="13"/>
      <c r="HO230" s="13"/>
      <c r="HP230" s="13"/>
      <c r="HQ230" s="13"/>
      <c r="HR230" s="13"/>
      <c r="HS230" s="13"/>
      <c r="HT230" s="13"/>
      <c r="HU230" s="13"/>
      <c r="HV230" s="13"/>
      <c r="HW230" s="13"/>
      <c r="HX230" s="13"/>
      <c r="HY230" s="13"/>
      <c r="HZ230" s="13"/>
      <c r="IA230" s="13"/>
      <c r="IB230" s="13"/>
      <c r="IC230" s="13"/>
      <c r="ID230" s="13"/>
      <c r="IE230" s="13"/>
      <c r="IF230" s="13"/>
      <c r="IG230" s="13"/>
      <c r="IH230" s="13"/>
      <c r="II230" s="13"/>
      <c r="IJ230" s="13"/>
      <c r="IK230" s="13"/>
      <c r="IL230" s="13"/>
      <c r="IM230" s="13"/>
      <c r="IN230" s="13"/>
      <c r="IO230" s="13"/>
      <c r="IP230" s="13"/>
      <c r="IQ230" s="13"/>
      <c r="IR230" s="13"/>
      <c r="IS230" s="13"/>
      <c r="IT230" s="13"/>
      <c r="IU230" s="13"/>
      <c r="IV230" s="13"/>
      <c r="IW230" s="13"/>
      <c r="IX230" s="13"/>
      <c r="IY230" s="13"/>
      <c r="IZ230" s="13"/>
      <c r="JA230" s="13"/>
      <c r="JB230" s="13"/>
      <c r="JC230" s="13"/>
      <c r="JD230" s="13"/>
      <c r="JE230" s="13"/>
      <c r="JF230" s="13"/>
      <c r="JG230" s="13"/>
      <c r="JH230" s="13"/>
      <c r="JI230" s="13"/>
      <c r="JJ230" s="13"/>
      <c r="JK230" s="13"/>
      <c r="JL230" s="13"/>
      <c r="JM230" s="13"/>
    </row>
    <row r="231" spans="1:273" ht="15.75" x14ac:dyDescent="0.25">
      <c r="A231" s="250" t="s">
        <v>350</v>
      </c>
      <c r="B231" s="506"/>
      <c r="C231" s="696"/>
      <c r="D231" s="696"/>
      <c r="E231" s="697"/>
      <c r="F231" s="114"/>
      <c r="G231" s="269"/>
      <c r="H231" s="115"/>
      <c r="I231" s="110"/>
      <c r="J231" s="110"/>
      <c r="K231" s="110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  <c r="HR231" s="13"/>
      <c r="HS231" s="13"/>
      <c r="HT231" s="13"/>
      <c r="HU231" s="13"/>
      <c r="HV231" s="13"/>
      <c r="HW231" s="13"/>
      <c r="HX231" s="13"/>
      <c r="HY231" s="13"/>
      <c r="HZ231" s="13"/>
      <c r="IA231" s="13"/>
      <c r="IB231" s="13"/>
      <c r="IC231" s="13"/>
      <c r="ID231" s="13"/>
      <c r="IE231" s="13"/>
      <c r="IF231" s="13"/>
      <c r="IG231" s="13"/>
      <c r="IH231" s="13"/>
      <c r="II231" s="13"/>
      <c r="IJ231" s="13"/>
      <c r="IK231" s="13"/>
      <c r="IL231" s="13"/>
      <c r="IM231" s="13"/>
      <c r="IN231" s="13"/>
      <c r="IO231" s="13"/>
      <c r="IP231" s="13"/>
      <c r="IQ231" s="13"/>
      <c r="IR231" s="13"/>
      <c r="IS231" s="13"/>
      <c r="IT231" s="13"/>
      <c r="IU231" s="13"/>
      <c r="IV231" s="13"/>
      <c r="IW231" s="13"/>
      <c r="IX231" s="13"/>
      <c r="IY231" s="13"/>
      <c r="IZ231" s="13"/>
      <c r="JA231" s="13"/>
      <c r="JB231" s="13"/>
      <c r="JC231" s="13"/>
      <c r="JD231" s="13"/>
      <c r="JE231" s="13"/>
      <c r="JF231" s="13"/>
      <c r="JG231" s="13"/>
      <c r="JH231" s="13"/>
      <c r="JI231" s="13"/>
      <c r="JJ231" s="13"/>
      <c r="JK231" s="13"/>
      <c r="JL231" s="13"/>
      <c r="JM231" s="13"/>
    </row>
    <row r="232" spans="1:273" ht="15.75" x14ac:dyDescent="0.25">
      <c r="A232" s="250" t="s">
        <v>351</v>
      </c>
      <c r="B232" s="506"/>
      <c r="C232" s="740"/>
      <c r="D232" s="740"/>
      <c r="E232" s="741"/>
      <c r="F232" s="114"/>
      <c r="G232" s="269"/>
      <c r="H232" s="115"/>
      <c r="I232" s="110"/>
      <c r="J232" s="110"/>
      <c r="K232" s="110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  <c r="IC232" s="13"/>
      <c r="ID232" s="13"/>
      <c r="IE232" s="13"/>
      <c r="IF232" s="13"/>
      <c r="IG232" s="13"/>
      <c r="IH232" s="13"/>
      <c r="II232" s="13"/>
      <c r="IJ232" s="13"/>
      <c r="IK232" s="13"/>
      <c r="IL232" s="13"/>
      <c r="IM232" s="13"/>
      <c r="IN232" s="13"/>
      <c r="IO232" s="13"/>
      <c r="IP232" s="13"/>
      <c r="IQ232" s="13"/>
      <c r="IR232" s="13"/>
      <c r="IS232" s="13"/>
      <c r="IT232" s="13"/>
      <c r="IU232" s="13"/>
      <c r="IV232" s="13"/>
      <c r="IW232" s="13"/>
      <c r="IX232" s="13"/>
      <c r="IY232" s="13"/>
      <c r="IZ232" s="13"/>
      <c r="JA232" s="13"/>
      <c r="JB232" s="13"/>
      <c r="JC232" s="13"/>
      <c r="JD232" s="13"/>
      <c r="JE232" s="13"/>
      <c r="JF232" s="13"/>
      <c r="JG232" s="13"/>
      <c r="JH232" s="13"/>
      <c r="JI232" s="13"/>
      <c r="JJ232" s="13"/>
      <c r="JK232" s="13"/>
      <c r="JL232" s="13"/>
      <c r="JM232" s="13"/>
    </row>
    <row r="233" spans="1:273" ht="15.75" x14ac:dyDescent="0.25">
      <c r="A233" s="37"/>
      <c r="B233" s="578" t="s">
        <v>196</v>
      </c>
      <c r="C233" s="579"/>
      <c r="D233" s="579"/>
      <c r="E233" s="580"/>
      <c r="F233" s="153" t="s">
        <v>9</v>
      </c>
      <c r="G233" s="153" t="s">
        <v>9</v>
      </c>
      <c r="H233" s="137">
        <f>SUM(H228:H232)</f>
        <v>0</v>
      </c>
      <c r="I233" s="233"/>
      <c r="J233" s="233"/>
      <c r="K233" s="23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  <c r="IC233" s="13"/>
      <c r="ID233" s="13"/>
      <c r="IE233" s="13"/>
      <c r="IF233" s="13"/>
      <c r="IG233" s="13"/>
      <c r="IH233" s="13"/>
      <c r="II233" s="13"/>
      <c r="IJ233" s="13"/>
      <c r="IK233" s="13"/>
      <c r="IL233" s="13"/>
      <c r="IM233" s="13"/>
      <c r="IN233" s="13"/>
      <c r="IO233" s="13"/>
      <c r="IP233" s="13"/>
      <c r="IQ233" s="13"/>
      <c r="IR233" s="13"/>
      <c r="IS233" s="13"/>
      <c r="IT233" s="13"/>
      <c r="IU233" s="13"/>
      <c r="IV233" s="13"/>
      <c r="IW233" s="13"/>
      <c r="IX233" s="13"/>
      <c r="IY233" s="13"/>
      <c r="IZ233" s="13"/>
      <c r="JA233" s="13"/>
      <c r="JB233" s="13"/>
      <c r="JC233" s="13"/>
      <c r="JD233" s="13"/>
      <c r="JE233" s="13"/>
      <c r="JF233" s="13"/>
      <c r="JG233" s="13"/>
      <c r="JH233" s="13"/>
      <c r="JI233" s="13"/>
      <c r="JJ233" s="13"/>
      <c r="JK233" s="13"/>
      <c r="JL233" s="13"/>
      <c r="JM233" s="13"/>
    </row>
    <row r="234" spans="1:273" ht="15.75" x14ac:dyDescent="0.25">
      <c r="A234" s="55"/>
      <c r="B234" s="154"/>
      <c r="C234" s="155"/>
      <c r="D234" s="155"/>
      <c r="E234" s="155"/>
      <c r="F234" s="156"/>
      <c r="G234" s="156"/>
      <c r="H234" s="172"/>
      <c r="I234" s="235"/>
      <c r="J234" s="235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  <c r="IC234" s="13"/>
      <c r="ID234" s="13"/>
      <c r="IE234" s="13"/>
      <c r="IF234" s="13"/>
      <c r="IG234" s="13"/>
      <c r="IH234" s="13"/>
      <c r="II234" s="13"/>
      <c r="IJ234" s="13"/>
      <c r="IK234" s="13"/>
      <c r="IL234" s="13"/>
      <c r="IM234" s="13"/>
      <c r="IN234" s="13"/>
      <c r="IO234" s="13"/>
      <c r="IP234" s="13"/>
      <c r="IQ234" s="13"/>
      <c r="IR234" s="13"/>
      <c r="IS234" s="13"/>
      <c r="IT234" s="13"/>
      <c r="IU234" s="13"/>
      <c r="IV234" s="13"/>
      <c r="IW234" s="13"/>
      <c r="IX234" s="13"/>
      <c r="IY234" s="13"/>
      <c r="IZ234" s="13"/>
      <c r="JA234" s="13"/>
      <c r="JB234" s="13"/>
      <c r="JC234" s="13"/>
      <c r="JD234" s="13"/>
      <c r="JE234" s="13"/>
      <c r="JF234" s="13"/>
      <c r="JG234" s="13"/>
      <c r="JH234" s="13"/>
      <c r="JI234" s="13"/>
      <c r="JJ234" s="13"/>
      <c r="JK234" s="13"/>
      <c r="JL234" s="13"/>
      <c r="JM234" s="13"/>
    </row>
    <row r="235" spans="1:273" ht="15.75" x14ac:dyDescent="0.25">
      <c r="A235" s="45"/>
      <c r="B235" s="30" t="s">
        <v>198</v>
      </c>
      <c r="C235" s="582" t="s">
        <v>100</v>
      </c>
      <c r="D235" s="583"/>
      <c r="E235" s="583"/>
      <c r="F235" s="583"/>
      <c r="G235" s="583"/>
      <c r="H235" s="583"/>
      <c r="I235" s="583"/>
      <c r="J235" s="58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  <c r="HX235" s="13"/>
      <c r="HY235" s="13"/>
      <c r="HZ235" s="13"/>
      <c r="IA235" s="13"/>
      <c r="IB235" s="13"/>
      <c r="IC235" s="13"/>
      <c r="ID235" s="13"/>
      <c r="IE235" s="13"/>
      <c r="IF235" s="13"/>
      <c r="IG235" s="13"/>
      <c r="IH235" s="13"/>
      <c r="II235" s="13"/>
      <c r="IJ235" s="13"/>
      <c r="IK235" s="13"/>
      <c r="IL235" s="13"/>
      <c r="IM235" s="13"/>
      <c r="IN235" s="13"/>
      <c r="IO235" s="13"/>
      <c r="IP235" s="13"/>
      <c r="IQ235" s="13"/>
      <c r="IR235" s="13"/>
      <c r="IS235" s="13"/>
      <c r="IT235" s="13"/>
      <c r="IU235" s="13"/>
      <c r="IV235" s="13"/>
      <c r="IW235" s="13"/>
      <c r="IX235" s="13"/>
      <c r="IY235" s="13"/>
      <c r="IZ235" s="13"/>
      <c r="JA235" s="13"/>
      <c r="JB235" s="13"/>
      <c r="JC235" s="13"/>
      <c r="JD235" s="13"/>
      <c r="JE235" s="13"/>
      <c r="JF235" s="13"/>
      <c r="JG235" s="13"/>
      <c r="JH235" s="13"/>
      <c r="JI235" s="13"/>
      <c r="JJ235" s="13"/>
      <c r="JK235" s="13"/>
      <c r="JL235" s="13"/>
      <c r="JM235" s="13"/>
    </row>
    <row r="236" spans="1:273" x14ac:dyDescent="0.25"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  <c r="HH236" s="13"/>
      <c r="HI236" s="13"/>
      <c r="HJ236" s="13"/>
      <c r="HK236" s="13"/>
      <c r="HL236" s="13"/>
      <c r="HM236" s="13"/>
      <c r="HN236" s="13"/>
      <c r="HO236" s="13"/>
      <c r="HP236" s="13"/>
      <c r="HQ236" s="13"/>
      <c r="HR236" s="13"/>
      <c r="HS236" s="13"/>
      <c r="HT236" s="13"/>
      <c r="HU236" s="13"/>
      <c r="HV236" s="13"/>
      <c r="HW236" s="13"/>
      <c r="HX236" s="13"/>
      <c r="HY236" s="13"/>
      <c r="HZ236" s="13"/>
      <c r="IA236" s="13"/>
      <c r="IB236" s="13"/>
      <c r="IC236" s="13"/>
      <c r="ID236" s="13"/>
      <c r="IE236" s="13"/>
      <c r="IF236" s="13"/>
      <c r="IG236" s="13"/>
      <c r="IH236" s="13"/>
      <c r="II236" s="13"/>
      <c r="IJ236" s="13"/>
      <c r="IK236" s="13"/>
      <c r="IL236" s="13"/>
      <c r="IM236" s="13"/>
      <c r="IN236" s="13"/>
      <c r="IO236" s="13"/>
      <c r="IP236" s="13"/>
      <c r="IQ236" s="13"/>
      <c r="IR236" s="13"/>
      <c r="IS236" s="13"/>
      <c r="IT236" s="13"/>
      <c r="IU236" s="13"/>
      <c r="IV236" s="13"/>
      <c r="IW236" s="13"/>
      <c r="IX236" s="13"/>
      <c r="IY236" s="13"/>
      <c r="IZ236" s="13"/>
      <c r="JA236" s="13"/>
      <c r="JB236" s="13"/>
      <c r="JC236" s="13"/>
      <c r="JD236" s="13"/>
      <c r="JE236" s="13"/>
      <c r="JF236" s="13"/>
      <c r="JG236" s="13"/>
      <c r="JH236" s="13"/>
      <c r="JI236" s="13"/>
      <c r="JJ236" s="13"/>
      <c r="JK236" s="13"/>
      <c r="JL236" s="13"/>
      <c r="JM236" s="13"/>
    </row>
    <row r="237" spans="1:273" ht="90" x14ac:dyDescent="0.25">
      <c r="A237" s="585" t="s">
        <v>200</v>
      </c>
      <c r="B237" s="584"/>
      <c r="C237" s="584"/>
      <c r="D237" s="584"/>
      <c r="E237" s="584"/>
      <c r="F237" s="584"/>
      <c r="G237" s="584"/>
      <c r="H237" s="458"/>
      <c r="I237" s="241" t="s">
        <v>273</v>
      </c>
      <c r="J237" s="241" t="s">
        <v>274</v>
      </c>
      <c r="K237" s="241" t="s">
        <v>278</v>
      </c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  <c r="IC237" s="13"/>
      <c r="ID237" s="13"/>
      <c r="IE237" s="13"/>
      <c r="IF237" s="13"/>
      <c r="IG237" s="13"/>
      <c r="IH237" s="13"/>
      <c r="II237" s="13"/>
      <c r="IJ237" s="13"/>
      <c r="IK237" s="13"/>
      <c r="IL237" s="13"/>
      <c r="IM237" s="13"/>
      <c r="IN237" s="13"/>
      <c r="IO237" s="13"/>
      <c r="IP237" s="13"/>
      <c r="IQ237" s="13"/>
      <c r="IR237" s="13"/>
      <c r="IS237" s="13"/>
      <c r="IT237" s="13"/>
      <c r="IU237" s="13"/>
      <c r="IV237" s="13"/>
      <c r="IW237" s="13"/>
      <c r="IX237" s="13"/>
      <c r="IY237" s="13"/>
      <c r="IZ237" s="13"/>
      <c r="JA237" s="13"/>
      <c r="JB237" s="13"/>
      <c r="JC237" s="13"/>
      <c r="JD237" s="13"/>
      <c r="JE237" s="13"/>
      <c r="JF237" s="13"/>
      <c r="JG237" s="13"/>
      <c r="JH237" s="13"/>
      <c r="JI237" s="13"/>
      <c r="JJ237" s="13"/>
      <c r="JK237" s="13"/>
      <c r="JL237" s="13"/>
      <c r="JM237" s="13"/>
    </row>
    <row r="238" spans="1:273" ht="60" x14ac:dyDescent="0.25">
      <c r="A238" s="241" t="s">
        <v>201</v>
      </c>
      <c r="B238" s="457" t="s">
        <v>238</v>
      </c>
      <c r="C238" s="584"/>
      <c r="D238" s="584"/>
      <c r="E238" s="458"/>
      <c r="F238" s="47" t="s">
        <v>266</v>
      </c>
      <c r="G238" s="47" t="s">
        <v>338</v>
      </c>
      <c r="H238" s="47" t="s">
        <v>267</v>
      </c>
      <c r="I238" s="47" t="s">
        <v>267</v>
      </c>
      <c r="J238" s="47" t="s">
        <v>267</v>
      </c>
      <c r="K238" s="47" t="s">
        <v>267</v>
      </c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  <c r="HH238" s="13"/>
      <c r="HI238" s="13"/>
      <c r="HJ238" s="13"/>
      <c r="HK238" s="13"/>
      <c r="HL238" s="13"/>
      <c r="HM238" s="13"/>
      <c r="HN238" s="13"/>
      <c r="HO238" s="13"/>
      <c r="HP238" s="13"/>
      <c r="HQ238" s="13"/>
      <c r="HR238" s="13"/>
      <c r="HS238" s="13"/>
      <c r="HT238" s="13"/>
      <c r="HU238" s="13"/>
      <c r="HV238" s="13"/>
      <c r="HW238" s="13"/>
      <c r="HX238" s="13"/>
      <c r="HY238" s="13"/>
      <c r="HZ238" s="13"/>
      <c r="IA238" s="13"/>
      <c r="IB238" s="13"/>
      <c r="IC238" s="13"/>
      <c r="ID238" s="13"/>
      <c r="IE238" s="13"/>
      <c r="IF238" s="13"/>
      <c r="IG238" s="13"/>
      <c r="IH238" s="13"/>
      <c r="II238" s="13"/>
      <c r="IJ238" s="13"/>
      <c r="IK238" s="13"/>
      <c r="IL238" s="13"/>
      <c r="IM238" s="13"/>
      <c r="IN238" s="13"/>
      <c r="IO238" s="13"/>
      <c r="IP238" s="13"/>
      <c r="IQ238" s="13"/>
      <c r="IR238" s="13"/>
      <c r="IS238" s="13"/>
      <c r="IT238" s="13"/>
      <c r="IU238" s="13"/>
      <c r="IV238" s="13"/>
      <c r="IW238" s="13"/>
      <c r="IX238" s="13"/>
      <c r="IY238" s="13"/>
      <c r="IZ238" s="13"/>
      <c r="JA238" s="13"/>
      <c r="JB238" s="13"/>
      <c r="JC238" s="13"/>
      <c r="JD238" s="13"/>
      <c r="JE238" s="13"/>
      <c r="JF238" s="13"/>
      <c r="JG238" s="13"/>
      <c r="JH238" s="13"/>
      <c r="JI238" s="13"/>
      <c r="JJ238" s="13"/>
      <c r="JK238" s="13"/>
      <c r="JL238" s="13"/>
      <c r="JM238" s="13"/>
    </row>
    <row r="239" spans="1:273" ht="15.75" x14ac:dyDescent="0.25">
      <c r="A239" s="54">
        <v>1</v>
      </c>
      <c r="B239" s="570">
        <v>2</v>
      </c>
      <c r="C239" s="572"/>
      <c r="D239" s="572"/>
      <c r="E239" s="571"/>
      <c r="F239" s="246" t="s">
        <v>2</v>
      </c>
      <c r="G239" s="246" t="s">
        <v>124</v>
      </c>
      <c r="H239" s="246" t="s">
        <v>3</v>
      </c>
      <c r="I239" s="54">
        <v>6</v>
      </c>
      <c r="J239" s="54">
        <v>7</v>
      </c>
      <c r="K239" s="168">
        <v>8</v>
      </c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  <c r="HX239" s="13"/>
      <c r="HY239" s="13"/>
      <c r="HZ239" s="13"/>
      <c r="IA239" s="13"/>
      <c r="IB239" s="13"/>
      <c r="IC239" s="13"/>
      <c r="ID239" s="13"/>
      <c r="IE239" s="13"/>
      <c r="IF239" s="13"/>
      <c r="IG239" s="13"/>
      <c r="IH239" s="13"/>
      <c r="II239" s="13"/>
      <c r="IJ239" s="13"/>
      <c r="IK239" s="13"/>
      <c r="IL239" s="13"/>
      <c r="IM239" s="13"/>
      <c r="IN239" s="13"/>
      <c r="IO239" s="13"/>
      <c r="IP239" s="13"/>
      <c r="IQ239" s="13"/>
      <c r="IR239" s="13"/>
      <c r="IS239" s="13"/>
      <c r="IT239" s="13"/>
      <c r="IU239" s="13"/>
      <c r="IV239" s="13"/>
      <c r="IW239" s="13"/>
      <c r="IX239" s="13"/>
      <c r="IY239" s="13"/>
      <c r="IZ239" s="13"/>
      <c r="JA239" s="13"/>
      <c r="JB239" s="13"/>
      <c r="JC239" s="13"/>
      <c r="JD239" s="13"/>
      <c r="JE239" s="13"/>
      <c r="JF239" s="13"/>
      <c r="JG239" s="13"/>
      <c r="JH239" s="13"/>
      <c r="JI239" s="13"/>
      <c r="JJ239" s="13"/>
      <c r="JK239" s="13"/>
      <c r="JL239" s="13"/>
      <c r="JM239" s="13"/>
    </row>
    <row r="240" spans="1:273" ht="63" x14ac:dyDescent="0.25">
      <c r="A240" s="168" t="s">
        <v>347</v>
      </c>
      <c r="B240" s="672" t="s">
        <v>248</v>
      </c>
      <c r="C240" s="735"/>
      <c r="D240" s="735"/>
      <c r="E240" s="736"/>
      <c r="F240" s="114"/>
      <c r="G240" s="269"/>
      <c r="H240" s="115"/>
      <c r="I240" s="110"/>
      <c r="J240" s="110"/>
      <c r="K240" s="117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  <c r="HH240" s="13"/>
      <c r="HI240" s="13"/>
      <c r="HJ240" s="13"/>
      <c r="HK240" s="13"/>
      <c r="HL240" s="13"/>
      <c r="HM240" s="13"/>
      <c r="HN240" s="13"/>
      <c r="HO240" s="13"/>
      <c r="HP240" s="13"/>
      <c r="HQ240" s="13"/>
      <c r="HR240" s="13"/>
      <c r="HS240" s="13"/>
      <c r="HT240" s="13"/>
      <c r="HU240" s="13"/>
      <c r="HV240" s="13"/>
      <c r="HW240" s="13"/>
      <c r="HX240" s="13"/>
      <c r="HY240" s="13"/>
      <c r="HZ240" s="13"/>
      <c r="IA240" s="13"/>
      <c r="IB240" s="13"/>
      <c r="IC240" s="13"/>
      <c r="ID240" s="13"/>
      <c r="IE240" s="13"/>
      <c r="IF240" s="13"/>
      <c r="IG240" s="13"/>
      <c r="IH240" s="13"/>
      <c r="II240" s="13"/>
      <c r="IJ240" s="13"/>
      <c r="IK240" s="13"/>
      <c r="IL240" s="13"/>
      <c r="IM240" s="13"/>
      <c r="IN240" s="13"/>
      <c r="IO240" s="13"/>
      <c r="IP240" s="13"/>
      <c r="IQ240" s="13"/>
      <c r="IR240" s="13"/>
      <c r="IS240" s="13"/>
      <c r="IT240" s="13"/>
      <c r="IU240" s="13"/>
      <c r="IV240" s="13"/>
      <c r="IW240" s="13"/>
      <c r="IX240" s="13"/>
      <c r="IY240" s="13"/>
      <c r="IZ240" s="13"/>
      <c r="JA240" s="13"/>
      <c r="JB240" s="13"/>
      <c r="JC240" s="13"/>
      <c r="JD240" s="13"/>
      <c r="JE240" s="13"/>
      <c r="JF240" s="13"/>
      <c r="JG240" s="13"/>
      <c r="JH240" s="13"/>
      <c r="JI240" s="13"/>
      <c r="JJ240" s="13"/>
      <c r="JK240" s="13"/>
      <c r="JL240" s="13"/>
      <c r="JM240" s="13"/>
    </row>
    <row r="241" spans="1:273" ht="15.75" x14ac:dyDescent="0.25">
      <c r="A241" s="168" t="s">
        <v>348</v>
      </c>
      <c r="B241" s="506"/>
      <c r="C241" s="696"/>
      <c r="D241" s="696"/>
      <c r="E241" s="697"/>
      <c r="F241" s="114"/>
      <c r="G241" s="269"/>
      <c r="H241" s="115"/>
      <c r="I241" s="110"/>
      <c r="J241" s="110"/>
      <c r="K241" s="117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13"/>
      <c r="GW241" s="13"/>
      <c r="GX241" s="13"/>
      <c r="GY241" s="13"/>
      <c r="GZ241" s="13"/>
      <c r="HA241" s="13"/>
      <c r="HB241" s="13"/>
      <c r="HC241" s="13"/>
      <c r="HD241" s="13"/>
      <c r="HE241" s="13"/>
      <c r="HF241" s="13"/>
      <c r="HG241" s="13"/>
      <c r="HH241" s="13"/>
      <c r="HI241" s="13"/>
      <c r="HJ241" s="13"/>
      <c r="HK241" s="13"/>
      <c r="HL241" s="13"/>
      <c r="HM241" s="13"/>
      <c r="HN241" s="13"/>
      <c r="HO241" s="13"/>
      <c r="HP241" s="13"/>
      <c r="HQ241" s="13"/>
      <c r="HR241" s="13"/>
      <c r="HS241" s="13"/>
      <c r="HT241" s="13"/>
      <c r="HU241" s="13"/>
      <c r="HV241" s="13"/>
      <c r="HW241" s="13"/>
      <c r="HX241" s="13"/>
      <c r="HY241" s="13"/>
      <c r="HZ241" s="13"/>
      <c r="IA241" s="13"/>
      <c r="IB241" s="13"/>
      <c r="IC241" s="13"/>
      <c r="ID241" s="13"/>
      <c r="IE241" s="13"/>
      <c r="IF241" s="13"/>
      <c r="IG241" s="13"/>
      <c r="IH241" s="13"/>
      <c r="II241" s="13"/>
      <c r="IJ241" s="13"/>
      <c r="IK241" s="13"/>
      <c r="IL241" s="13"/>
      <c r="IM241" s="13"/>
      <c r="IN241" s="13"/>
      <c r="IO241" s="13"/>
      <c r="IP241" s="13"/>
      <c r="IQ241" s="13"/>
      <c r="IR241" s="13"/>
      <c r="IS241" s="13"/>
      <c r="IT241" s="13"/>
      <c r="IU241" s="13"/>
      <c r="IV241" s="13"/>
      <c r="IW241" s="13"/>
      <c r="IX241" s="13"/>
      <c r="IY241" s="13"/>
      <c r="IZ241" s="13"/>
      <c r="JA241" s="13"/>
      <c r="JB241" s="13"/>
      <c r="JC241" s="13"/>
      <c r="JD241" s="13"/>
      <c r="JE241" s="13"/>
      <c r="JF241" s="13"/>
      <c r="JG241" s="13"/>
      <c r="JH241" s="13"/>
      <c r="JI241" s="13"/>
      <c r="JJ241" s="13"/>
      <c r="JK241" s="13"/>
      <c r="JL241" s="13"/>
      <c r="JM241" s="13"/>
    </row>
    <row r="242" spans="1:273" ht="15.75" x14ac:dyDescent="0.25">
      <c r="A242" s="168" t="s">
        <v>349</v>
      </c>
      <c r="B242" s="506"/>
      <c r="C242" s="696"/>
      <c r="D242" s="696"/>
      <c r="E242" s="697"/>
      <c r="F242" s="114"/>
      <c r="G242" s="269"/>
      <c r="H242" s="115"/>
      <c r="I242" s="110"/>
      <c r="J242" s="110"/>
      <c r="K242" s="117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  <c r="HF242" s="13"/>
      <c r="HG242" s="13"/>
      <c r="HH242" s="13"/>
      <c r="HI242" s="13"/>
      <c r="HJ242" s="13"/>
      <c r="HK242" s="13"/>
      <c r="HL242" s="13"/>
      <c r="HM242" s="13"/>
      <c r="HN242" s="13"/>
      <c r="HO242" s="13"/>
      <c r="HP242" s="13"/>
      <c r="HQ242" s="13"/>
      <c r="HR242" s="13"/>
      <c r="HS242" s="13"/>
      <c r="HT242" s="13"/>
      <c r="HU242" s="13"/>
      <c r="HV242" s="13"/>
      <c r="HW242" s="13"/>
      <c r="HX242" s="13"/>
      <c r="HY242" s="13"/>
      <c r="HZ242" s="13"/>
      <c r="IA242" s="13"/>
      <c r="IB242" s="13"/>
      <c r="IC242" s="13"/>
      <c r="ID242" s="13"/>
      <c r="IE242" s="13"/>
      <c r="IF242" s="13"/>
      <c r="IG242" s="13"/>
      <c r="IH242" s="13"/>
      <c r="II242" s="13"/>
      <c r="IJ242" s="13"/>
      <c r="IK242" s="13"/>
      <c r="IL242" s="13"/>
      <c r="IM242" s="13"/>
      <c r="IN242" s="13"/>
      <c r="IO242" s="13"/>
      <c r="IP242" s="13"/>
      <c r="IQ242" s="13"/>
      <c r="IR242" s="13"/>
      <c r="IS242" s="13"/>
      <c r="IT242" s="13"/>
      <c r="IU242" s="13"/>
      <c r="IV242" s="13"/>
      <c r="IW242" s="13"/>
      <c r="IX242" s="13"/>
      <c r="IY242" s="13"/>
      <c r="IZ242" s="13"/>
      <c r="JA242" s="13"/>
      <c r="JB242" s="13"/>
      <c r="JC242" s="13"/>
      <c r="JD242" s="13"/>
      <c r="JE242" s="13"/>
      <c r="JF242" s="13"/>
      <c r="JG242" s="13"/>
      <c r="JH242" s="13"/>
      <c r="JI242" s="13"/>
      <c r="JJ242" s="13"/>
      <c r="JK242" s="13"/>
      <c r="JL242" s="13"/>
      <c r="JM242" s="13"/>
    </row>
    <row r="243" spans="1:273" ht="15.75" x14ac:dyDescent="0.25">
      <c r="A243" s="168" t="s">
        <v>350</v>
      </c>
      <c r="B243" s="506"/>
      <c r="C243" s="696"/>
      <c r="D243" s="696"/>
      <c r="E243" s="697"/>
      <c r="F243" s="114"/>
      <c r="G243" s="269"/>
      <c r="H243" s="115"/>
      <c r="I243" s="110"/>
      <c r="J243" s="110"/>
      <c r="K243" s="117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  <c r="HA243" s="13"/>
      <c r="HB243" s="13"/>
      <c r="HC243" s="13"/>
      <c r="HD243" s="13"/>
      <c r="HE243" s="13"/>
      <c r="HF243" s="13"/>
      <c r="HG243" s="13"/>
      <c r="HH243" s="13"/>
      <c r="HI243" s="13"/>
      <c r="HJ243" s="13"/>
      <c r="HK243" s="13"/>
      <c r="HL243" s="13"/>
      <c r="HM243" s="13"/>
      <c r="HN243" s="13"/>
      <c r="HO243" s="13"/>
      <c r="HP243" s="13"/>
      <c r="HQ243" s="13"/>
      <c r="HR243" s="13"/>
      <c r="HS243" s="13"/>
      <c r="HT243" s="13"/>
      <c r="HU243" s="13"/>
      <c r="HV243" s="13"/>
      <c r="HW243" s="13"/>
      <c r="HX243" s="13"/>
      <c r="HY243" s="13"/>
      <c r="HZ243" s="13"/>
      <c r="IA243" s="13"/>
      <c r="IB243" s="13"/>
      <c r="IC243" s="13"/>
      <c r="ID243" s="13"/>
      <c r="IE243" s="13"/>
      <c r="IF243" s="13"/>
      <c r="IG243" s="13"/>
      <c r="IH243" s="13"/>
      <c r="II243" s="13"/>
      <c r="IJ243" s="13"/>
      <c r="IK243" s="13"/>
      <c r="IL243" s="13"/>
      <c r="IM243" s="13"/>
      <c r="IN243" s="13"/>
      <c r="IO243" s="13"/>
      <c r="IP243" s="13"/>
      <c r="IQ243" s="13"/>
      <c r="IR243" s="13"/>
      <c r="IS243" s="13"/>
      <c r="IT243" s="13"/>
      <c r="IU243" s="13"/>
      <c r="IV243" s="13"/>
      <c r="IW243" s="13"/>
      <c r="IX243" s="13"/>
      <c r="IY243" s="13"/>
      <c r="IZ243" s="13"/>
      <c r="JA243" s="13"/>
      <c r="JB243" s="13"/>
      <c r="JC243" s="13"/>
      <c r="JD243" s="13"/>
      <c r="JE243" s="13"/>
      <c r="JF243" s="13"/>
      <c r="JG243" s="13"/>
      <c r="JH243" s="13"/>
      <c r="JI243" s="13"/>
      <c r="JJ243" s="13"/>
      <c r="JK243" s="13"/>
      <c r="JL243" s="13"/>
      <c r="JM243" s="13"/>
    </row>
    <row r="244" spans="1:273" ht="15.75" x14ac:dyDescent="0.25">
      <c r="A244" s="168" t="s">
        <v>351</v>
      </c>
      <c r="B244" s="506"/>
      <c r="C244" s="740"/>
      <c r="D244" s="740"/>
      <c r="E244" s="741"/>
      <c r="F244" s="114"/>
      <c r="G244" s="269"/>
      <c r="H244" s="115"/>
      <c r="I244" s="110"/>
      <c r="J244" s="110"/>
      <c r="K244" s="117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  <c r="HF244" s="13"/>
      <c r="HG244" s="13"/>
      <c r="HH244" s="13"/>
      <c r="HI244" s="13"/>
      <c r="HJ244" s="13"/>
      <c r="HK244" s="13"/>
      <c r="HL244" s="13"/>
      <c r="HM244" s="13"/>
      <c r="HN244" s="13"/>
      <c r="HO244" s="13"/>
      <c r="HP244" s="13"/>
      <c r="HQ244" s="13"/>
      <c r="HR244" s="13"/>
      <c r="HS244" s="13"/>
      <c r="HT244" s="13"/>
      <c r="HU244" s="13"/>
      <c r="HV244" s="13"/>
      <c r="HW244" s="13"/>
      <c r="HX244" s="13"/>
      <c r="HY244" s="13"/>
      <c r="HZ244" s="13"/>
      <c r="IA244" s="13"/>
      <c r="IB244" s="13"/>
      <c r="IC244" s="13"/>
      <c r="ID244" s="13"/>
      <c r="IE244" s="13"/>
      <c r="IF244" s="13"/>
      <c r="IG244" s="13"/>
      <c r="IH244" s="13"/>
      <c r="II244" s="13"/>
      <c r="IJ244" s="13"/>
      <c r="IK244" s="13"/>
      <c r="IL244" s="13"/>
      <c r="IM244" s="13"/>
      <c r="IN244" s="13"/>
      <c r="IO244" s="13"/>
      <c r="IP244" s="13"/>
      <c r="IQ244" s="13"/>
      <c r="IR244" s="13"/>
      <c r="IS244" s="13"/>
      <c r="IT244" s="13"/>
      <c r="IU244" s="13"/>
      <c r="IV244" s="13"/>
      <c r="IW244" s="13"/>
      <c r="IX244" s="13"/>
      <c r="IY244" s="13"/>
      <c r="IZ244" s="13"/>
      <c r="JA244" s="13"/>
      <c r="JB244" s="13"/>
      <c r="JC244" s="13"/>
      <c r="JD244" s="13"/>
      <c r="JE244" s="13"/>
      <c r="JF244" s="13"/>
      <c r="JG244" s="13"/>
      <c r="JH244" s="13"/>
      <c r="JI244" s="13"/>
      <c r="JJ244" s="13"/>
      <c r="JK244" s="13"/>
      <c r="JL244" s="13"/>
      <c r="JM244" s="13"/>
    </row>
    <row r="245" spans="1:273" ht="15.75" x14ac:dyDescent="0.25">
      <c r="A245" s="170"/>
      <c r="B245" s="578" t="s">
        <v>196</v>
      </c>
      <c r="C245" s="579"/>
      <c r="D245" s="579"/>
      <c r="E245" s="580"/>
      <c r="F245" s="153" t="s">
        <v>9</v>
      </c>
      <c r="G245" s="153" t="s">
        <v>9</v>
      </c>
      <c r="H245" s="137">
        <f>SUM(H240:H244)</f>
        <v>0</v>
      </c>
      <c r="I245" s="233">
        <f>SUM(I240:I243)</f>
        <v>0</v>
      </c>
      <c r="J245" s="233">
        <f>SUM(J240:J243)</f>
        <v>0</v>
      </c>
      <c r="K245" s="233">
        <f>SUM(K240:K243)</f>
        <v>0</v>
      </c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  <c r="GN245" s="13"/>
      <c r="GO245" s="13"/>
      <c r="GP245" s="13"/>
      <c r="GQ245" s="13"/>
      <c r="GR245" s="13"/>
      <c r="GS245" s="13"/>
      <c r="GT245" s="13"/>
      <c r="GU245" s="13"/>
      <c r="GV245" s="13"/>
      <c r="GW245" s="13"/>
      <c r="GX245" s="13"/>
      <c r="GY245" s="13"/>
      <c r="GZ245" s="13"/>
      <c r="HA245" s="13"/>
      <c r="HB245" s="13"/>
      <c r="HC245" s="13"/>
      <c r="HD245" s="13"/>
      <c r="HE245" s="13"/>
      <c r="HF245" s="13"/>
      <c r="HG245" s="13"/>
      <c r="HH245" s="13"/>
      <c r="HI245" s="13"/>
      <c r="HJ245" s="13"/>
      <c r="HK245" s="13"/>
      <c r="HL245" s="13"/>
      <c r="HM245" s="13"/>
      <c r="HN245" s="13"/>
      <c r="HO245" s="13"/>
      <c r="HP245" s="13"/>
      <c r="HQ245" s="13"/>
      <c r="HR245" s="13"/>
      <c r="HS245" s="13"/>
      <c r="HT245" s="13"/>
      <c r="HU245" s="13"/>
      <c r="HV245" s="13"/>
      <c r="HW245" s="13"/>
      <c r="HX245" s="13"/>
      <c r="HY245" s="13"/>
      <c r="HZ245" s="13"/>
      <c r="IA245" s="13"/>
      <c r="IB245" s="13"/>
      <c r="IC245" s="13"/>
      <c r="ID245" s="13"/>
      <c r="IE245" s="13"/>
      <c r="IF245" s="13"/>
      <c r="IG245" s="13"/>
      <c r="IH245" s="13"/>
      <c r="II245" s="13"/>
      <c r="IJ245" s="13"/>
      <c r="IK245" s="13"/>
      <c r="IL245" s="13"/>
      <c r="IM245" s="13"/>
      <c r="IN245" s="13"/>
      <c r="IO245" s="13"/>
      <c r="IP245" s="13"/>
      <c r="IQ245" s="13"/>
      <c r="IR245" s="13"/>
      <c r="IS245" s="13"/>
      <c r="IT245" s="13"/>
      <c r="IU245" s="13"/>
      <c r="IV245" s="13"/>
      <c r="IW245" s="13"/>
      <c r="IX245" s="13"/>
      <c r="IY245" s="13"/>
      <c r="IZ245" s="13"/>
      <c r="JA245" s="13"/>
      <c r="JB245" s="13"/>
      <c r="JC245" s="13"/>
      <c r="JD245" s="13"/>
      <c r="JE245" s="13"/>
      <c r="JF245" s="13"/>
      <c r="JG245" s="13"/>
      <c r="JH245" s="13"/>
      <c r="JI245" s="13"/>
      <c r="JJ245" s="13"/>
      <c r="JK245" s="13"/>
      <c r="JL245" s="13"/>
      <c r="JM245" s="13"/>
    </row>
    <row r="246" spans="1:273" ht="15.75" x14ac:dyDescent="0.25">
      <c r="A246" s="55"/>
      <c r="B246" s="154"/>
      <c r="C246" s="155"/>
      <c r="D246" s="155"/>
      <c r="E246" s="155"/>
      <c r="F246" s="156"/>
      <c r="G246" s="156"/>
      <c r="H246" s="172"/>
      <c r="I246" s="235"/>
      <c r="J246" s="235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  <c r="HH246" s="13"/>
      <c r="HI246" s="13"/>
      <c r="HJ246" s="13"/>
      <c r="HK246" s="13"/>
      <c r="HL246" s="13"/>
      <c r="HM246" s="13"/>
      <c r="HN246" s="13"/>
      <c r="HO246" s="13"/>
      <c r="HP246" s="13"/>
      <c r="HQ246" s="13"/>
      <c r="HR246" s="13"/>
      <c r="HS246" s="13"/>
      <c r="HT246" s="13"/>
      <c r="HU246" s="13"/>
      <c r="HV246" s="13"/>
      <c r="HW246" s="13"/>
      <c r="HX246" s="13"/>
      <c r="HY246" s="13"/>
      <c r="HZ246" s="13"/>
      <c r="IA246" s="13"/>
      <c r="IB246" s="13"/>
      <c r="IC246" s="13"/>
      <c r="ID246" s="13"/>
      <c r="IE246" s="13"/>
      <c r="IF246" s="13"/>
      <c r="IG246" s="13"/>
      <c r="IH246" s="13"/>
      <c r="II246" s="13"/>
      <c r="IJ246" s="13"/>
      <c r="IK246" s="13"/>
      <c r="IL246" s="13"/>
      <c r="IM246" s="13"/>
      <c r="IN246" s="13"/>
      <c r="IO246" s="13"/>
      <c r="IP246" s="13"/>
      <c r="IQ246" s="13"/>
      <c r="IR246" s="13"/>
      <c r="IS246" s="13"/>
      <c r="IT246" s="13"/>
      <c r="IU246" s="13"/>
      <c r="IV246" s="13"/>
      <c r="IW246" s="13"/>
      <c r="IX246" s="13"/>
      <c r="IY246" s="13"/>
      <c r="IZ246" s="13"/>
      <c r="JA246" s="13"/>
      <c r="JB246" s="13"/>
      <c r="JC246" s="13"/>
      <c r="JD246" s="13"/>
      <c r="JE246" s="13"/>
      <c r="JF246" s="13"/>
      <c r="JG246" s="13"/>
      <c r="JH246" s="13"/>
      <c r="JI246" s="13"/>
      <c r="JJ246" s="13"/>
      <c r="JK246" s="13"/>
      <c r="JL246" s="13"/>
      <c r="JM246" s="13"/>
    </row>
    <row r="247" spans="1:273" ht="236.25" x14ac:dyDescent="0.25">
      <c r="A247" s="581" t="s">
        <v>268</v>
      </c>
      <c r="B247" s="564"/>
      <c r="C247" s="564"/>
      <c r="D247" s="564"/>
      <c r="E247" s="564"/>
      <c r="F247" s="564"/>
      <c r="G247" s="564"/>
      <c r="H247" s="564"/>
      <c r="I247" s="564"/>
      <c r="J247" s="564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13"/>
      <c r="GW247" s="13"/>
      <c r="GX247" s="13"/>
      <c r="GY247" s="13"/>
      <c r="GZ247" s="13"/>
      <c r="HA247" s="13"/>
      <c r="HB247" s="13"/>
      <c r="HC247" s="13"/>
      <c r="HD247" s="13"/>
      <c r="HE247" s="13"/>
      <c r="HF247" s="13"/>
      <c r="HG247" s="13"/>
      <c r="HH247" s="13"/>
      <c r="HI247" s="13"/>
      <c r="HJ247" s="13"/>
      <c r="HK247" s="13"/>
      <c r="HL247" s="13"/>
      <c r="HM247" s="13"/>
      <c r="HN247" s="13"/>
      <c r="HO247" s="13"/>
      <c r="HP247" s="13"/>
      <c r="HQ247" s="13"/>
      <c r="HR247" s="13"/>
      <c r="HS247" s="13"/>
      <c r="HT247" s="13"/>
      <c r="HU247" s="13"/>
      <c r="HV247" s="13"/>
      <c r="HW247" s="13"/>
      <c r="HX247" s="13"/>
      <c r="HY247" s="13"/>
      <c r="HZ247" s="13"/>
      <c r="IA247" s="13"/>
      <c r="IB247" s="13"/>
      <c r="IC247" s="13"/>
      <c r="ID247" s="13"/>
      <c r="IE247" s="13"/>
      <c r="IF247" s="13"/>
      <c r="IG247" s="13"/>
      <c r="IH247" s="13"/>
      <c r="II247" s="13"/>
      <c r="IJ247" s="13"/>
      <c r="IK247" s="13"/>
      <c r="IL247" s="13"/>
      <c r="IM247" s="13"/>
      <c r="IN247" s="13"/>
      <c r="IO247" s="13"/>
      <c r="IP247" s="13"/>
      <c r="IQ247" s="13"/>
      <c r="IR247" s="13"/>
      <c r="IS247" s="13"/>
      <c r="IT247" s="13"/>
      <c r="IU247" s="13"/>
      <c r="IV247" s="13"/>
      <c r="IW247" s="13"/>
      <c r="IX247" s="13"/>
      <c r="IY247" s="13"/>
      <c r="IZ247" s="13"/>
      <c r="JA247" s="13"/>
      <c r="JB247" s="13"/>
      <c r="JC247" s="13"/>
      <c r="JD247" s="13"/>
      <c r="JE247" s="13"/>
      <c r="JF247" s="13"/>
      <c r="JG247" s="13"/>
      <c r="JH247" s="13"/>
      <c r="JI247" s="13"/>
      <c r="JJ247" s="13"/>
      <c r="JK247" s="13"/>
      <c r="JL247" s="13"/>
      <c r="JM247" s="13"/>
    </row>
    <row r="248" spans="1:273" ht="15.75" x14ac:dyDescent="0.2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  <c r="GU248" s="13"/>
      <c r="GV248" s="13"/>
      <c r="GW248" s="13"/>
      <c r="GX248" s="13"/>
      <c r="GY248" s="13"/>
      <c r="GZ248" s="13"/>
      <c r="HA248" s="13"/>
      <c r="HB248" s="13"/>
      <c r="HC248" s="13"/>
      <c r="HD248" s="13"/>
      <c r="HE248" s="13"/>
      <c r="HF248" s="13"/>
      <c r="HG248" s="13"/>
      <c r="HH248" s="13"/>
      <c r="HI248" s="13"/>
      <c r="HJ248" s="13"/>
      <c r="HK248" s="13"/>
      <c r="HL248" s="13"/>
      <c r="HM248" s="13"/>
      <c r="HN248" s="13"/>
      <c r="HO248" s="13"/>
      <c r="HP248" s="13"/>
      <c r="HQ248" s="13"/>
      <c r="HR248" s="13"/>
      <c r="HS248" s="13"/>
      <c r="HT248" s="13"/>
      <c r="HU248" s="13"/>
      <c r="HV248" s="13"/>
      <c r="HW248" s="13"/>
      <c r="HX248" s="13"/>
      <c r="HY248" s="13"/>
      <c r="HZ248" s="13"/>
      <c r="IA248" s="13"/>
      <c r="IB248" s="13"/>
      <c r="IC248" s="13"/>
      <c r="ID248" s="13"/>
      <c r="IE248" s="13"/>
      <c r="IF248" s="13"/>
      <c r="IG248" s="13"/>
      <c r="IH248" s="13"/>
      <c r="II248" s="13"/>
      <c r="IJ248" s="13"/>
      <c r="IK248" s="13"/>
      <c r="IL248" s="13"/>
      <c r="IM248" s="13"/>
      <c r="IN248" s="13"/>
      <c r="IO248" s="13"/>
      <c r="IP248" s="13"/>
      <c r="IQ248" s="13"/>
      <c r="IR248" s="13"/>
      <c r="IS248" s="13"/>
      <c r="IT248" s="13"/>
      <c r="IU248" s="13"/>
      <c r="IV248" s="13"/>
      <c r="IW248" s="13"/>
      <c r="IX248" s="13"/>
      <c r="IY248" s="13"/>
      <c r="IZ248" s="13"/>
      <c r="JA248" s="13"/>
      <c r="JB248" s="13"/>
      <c r="JC248" s="13"/>
      <c r="JD248" s="13"/>
      <c r="JE248" s="13"/>
      <c r="JF248" s="13"/>
      <c r="JG248" s="13"/>
      <c r="JH248" s="13"/>
      <c r="JI248" s="13"/>
      <c r="JJ248" s="13"/>
      <c r="JK248" s="13"/>
      <c r="JL248" s="13"/>
      <c r="JM248" s="13"/>
    </row>
    <row r="249" spans="1:273" ht="15.75" x14ac:dyDescent="0.25">
      <c r="A249" s="45"/>
      <c r="B249" s="30" t="s">
        <v>198</v>
      </c>
      <c r="C249" s="582" t="s">
        <v>103</v>
      </c>
      <c r="D249" s="583"/>
      <c r="E249" s="583"/>
      <c r="F249" s="583"/>
      <c r="G249" s="583"/>
      <c r="H249" s="583"/>
      <c r="I249" s="583"/>
      <c r="J249" s="58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  <c r="GN249" s="13"/>
      <c r="GO249" s="13"/>
      <c r="GP249" s="13"/>
      <c r="GQ249" s="13"/>
      <c r="GR249" s="13"/>
      <c r="GS249" s="13"/>
      <c r="GT249" s="13"/>
      <c r="GU249" s="13"/>
      <c r="GV249" s="13"/>
      <c r="GW249" s="13"/>
      <c r="GX249" s="13"/>
      <c r="GY249" s="13"/>
      <c r="GZ249" s="13"/>
      <c r="HA249" s="13"/>
      <c r="HB249" s="13"/>
      <c r="HC249" s="13"/>
      <c r="HD249" s="13"/>
      <c r="HE249" s="13"/>
      <c r="HF249" s="13"/>
      <c r="HG249" s="13"/>
      <c r="HH249" s="13"/>
      <c r="HI249" s="13"/>
      <c r="HJ249" s="13"/>
      <c r="HK249" s="13"/>
      <c r="HL249" s="13"/>
      <c r="HM249" s="13"/>
      <c r="HN249" s="13"/>
      <c r="HO249" s="13"/>
      <c r="HP249" s="13"/>
      <c r="HQ249" s="13"/>
      <c r="HR249" s="13"/>
      <c r="HS249" s="13"/>
      <c r="HT249" s="13"/>
      <c r="HU249" s="13"/>
      <c r="HV249" s="13"/>
      <c r="HW249" s="13"/>
      <c r="HX249" s="13"/>
      <c r="HY249" s="13"/>
      <c r="HZ249" s="13"/>
      <c r="IA249" s="13"/>
      <c r="IB249" s="13"/>
      <c r="IC249" s="13"/>
      <c r="ID249" s="13"/>
      <c r="IE249" s="13"/>
      <c r="IF249" s="13"/>
      <c r="IG249" s="13"/>
      <c r="IH249" s="13"/>
      <c r="II249" s="13"/>
      <c r="IJ249" s="13"/>
      <c r="IK249" s="13"/>
      <c r="IL249" s="13"/>
      <c r="IM249" s="13"/>
      <c r="IN249" s="13"/>
      <c r="IO249" s="13"/>
      <c r="IP249" s="13"/>
      <c r="IQ249" s="13"/>
      <c r="IR249" s="13"/>
      <c r="IS249" s="13"/>
      <c r="IT249" s="13"/>
      <c r="IU249" s="13"/>
      <c r="IV249" s="13"/>
      <c r="IW249" s="13"/>
      <c r="IX249" s="13"/>
      <c r="IY249" s="13"/>
      <c r="IZ249" s="13"/>
      <c r="JA249" s="13"/>
      <c r="JB249" s="13"/>
      <c r="JC249" s="13"/>
      <c r="JD249" s="13"/>
      <c r="JE249" s="13"/>
      <c r="JF249" s="13"/>
      <c r="JG249" s="13"/>
      <c r="JH249" s="13"/>
      <c r="JI249" s="13"/>
      <c r="JJ249" s="13"/>
      <c r="JK249" s="13"/>
      <c r="JL249" s="13"/>
      <c r="JM249" s="13"/>
    </row>
    <row r="250" spans="1:273" x14ac:dyDescent="0.25"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13"/>
      <c r="GW250" s="13"/>
      <c r="GX250" s="13"/>
      <c r="GY250" s="13"/>
      <c r="GZ250" s="13"/>
      <c r="HA250" s="13"/>
      <c r="HB250" s="13"/>
      <c r="HC250" s="13"/>
      <c r="HD250" s="13"/>
      <c r="HE250" s="13"/>
      <c r="HF250" s="13"/>
      <c r="HG250" s="13"/>
      <c r="HH250" s="13"/>
      <c r="HI250" s="13"/>
      <c r="HJ250" s="13"/>
      <c r="HK250" s="13"/>
      <c r="HL250" s="13"/>
      <c r="HM250" s="13"/>
      <c r="HN250" s="13"/>
      <c r="HO250" s="13"/>
      <c r="HP250" s="13"/>
      <c r="HQ250" s="13"/>
      <c r="HR250" s="13"/>
      <c r="HS250" s="13"/>
      <c r="HT250" s="13"/>
      <c r="HU250" s="13"/>
      <c r="HV250" s="13"/>
      <c r="HW250" s="13"/>
      <c r="HX250" s="13"/>
      <c r="HY250" s="13"/>
      <c r="HZ250" s="13"/>
      <c r="IA250" s="13"/>
      <c r="IB250" s="13"/>
      <c r="IC250" s="13"/>
      <c r="ID250" s="13"/>
      <c r="IE250" s="13"/>
      <c r="IF250" s="13"/>
      <c r="IG250" s="13"/>
      <c r="IH250" s="13"/>
      <c r="II250" s="13"/>
      <c r="IJ250" s="13"/>
      <c r="IK250" s="13"/>
      <c r="IL250" s="13"/>
      <c r="IM250" s="13"/>
      <c r="IN250" s="13"/>
      <c r="IO250" s="13"/>
      <c r="IP250" s="13"/>
      <c r="IQ250" s="13"/>
      <c r="IR250" s="13"/>
      <c r="IS250" s="13"/>
      <c r="IT250" s="13"/>
      <c r="IU250" s="13"/>
      <c r="IV250" s="13"/>
      <c r="IW250" s="13"/>
      <c r="IX250" s="13"/>
      <c r="IY250" s="13"/>
      <c r="IZ250" s="13"/>
      <c r="JA250" s="13"/>
      <c r="JB250" s="13"/>
      <c r="JC250" s="13"/>
      <c r="JD250" s="13"/>
      <c r="JE250" s="13"/>
      <c r="JF250" s="13"/>
      <c r="JG250" s="13"/>
      <c r="JH250" s="13"/>
      <c r="JI250" s="13"/>
      <c r="JJ250" s="13"/>
      <c r="JK250" s="13"/>
      <c r="JL250" s="13"/>
      <c r="JM250" s="13"/>
    </row>
    <row r="251" spans="1:273" ht="90" x14ac:dyDescent="0.25">
      <c r="A251" s="585" t="s">
        <v>200</v>
      </c>
      <c r="B251" s="584"/>
      <c r="C251" s="584"/>
      <c r="D251" s="584"/>
      <c r="E251" s="584"/>
      <c r="F251" s="584"/>
      <c r="G251" s="584"/>
      <c r="H251" s="458"/>
      <c r="I251" s="241" t="s">
        <v>273</v>
      </c>
      <c r="J251" s="241" t="s">
        <v>274</v>
      </c>
      <c r="K251" s="241" t="s">
        <v>278</v>
      </c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  <c r="GV251" s="13"/>
      <c r="GW251" s="13"/>
      <c r="GX251" s="13"/>
      <c r="GY251" s="13"/>
      <c r="GZ251" s="13"/>
      <c r="HA251" s="13"/>
      <c r="HB251" s="13"/>
      <c r="HC251" s="13"/>
      <c r="HD251" s="13"/>
      <c r="HE251" s="13"/>
      <c r="HF251" s="13"/>
      <c r="HG251" s="13"/>
      <c r="HH251" s="13"/>
      <c r="HI251" s="13"/>
      <c r="HJ251" s="13"/>
      <c r="HK251" s="13"/>
      <c r="HL251" s="13"/>
      <c r="HM251" s="13"/>
      <c r="HN251" s="13"/>
      <c r="HO251" s="13"/>
      <c r="HP251" s="13"/>
      <c r="HQ251" s="13"/>
      <c r="HR251" s="13"/>
      <c r="HS251" s="13"/>
      <c r="HT251" s="13"/>
      <c r="HU251" s="13"/>
      <c r="HV251" s="13"/>
      <c r="HW251" s="13"/>
      <c r="HX251" s="13"/>
      <c r="HY251" s="13"/>
      <c r="HZ251" s="13"/>
      <c r="IA251" s="13"/>
      <c r="IB251" s="13"/>
      <c r="IC251" s="13"/>
      <c r="ID251" s="13"/>
      <c r="IE251" s="13"/>
      <c r="IF251" s="13"/>
      <c r="IG251" s="13"/>
      <c r="IH251" s="13"/>
      <c r="II251" s="13"/>
      <c r="IJ251" s="13"/>
      <c r="IK251" s="13"/>
      <c r="IL251" s="13"/>
      <c r="IM251" s="13"/>
      <c r="IN251" s="13"/>
      <c r="IO251" s="13"/>
      <c r="IP251" s="13"/>
      <c r="IQ251" s="13"/>
      <c r="IR251" s="13"/>
      <c r="IS251" s="13"/>
      <c r="IT251" s="13"/>
      <c r="IU251" s="13"/>
      <c r="IV251" s="13"/>
      <c r="IW251" s="13"/>
      <c r="IX251" s="13"/>
      <c r="IY251" s="13"/>
      <c r="IZ251" s="13"/>
      <c r="JA251" s="13"/>
      <c r="JB251" s="13"/>
      <c r="JC251" s="13"/>
      <c r="JD251" s="13"/>
      <c r="JE251" s="13"/>
      <c r="JF251" s="13"/>
      <c r="JG251" s="13"/>
      <c r="JH251" s="13"/>
      <c r="JI251" s="13"/>
      <c r="JJ251" s="13"/>
      <c r="JK251" s="13"/>
      <c r="JL251" s="13"/>
      <c r="JM251" s="13"/>
    </row>
    <row r="252" spans="1:273" ht="45" x14ac:dyDescent="0.25">
      <c r="A252" s="241" t="s">
        <v>201</v>
      </c>
      <c r="B252" s="457" t="s">
        <v>238</v>
      </c>
      <c r="C252" s="584"/>
      <c r="D252" s="458"/>
      <c r="E252" s="47" t="s">
        <v>258</v>
      </c>
      <c r="F252" s="47" t="s">
        <v>269</v>
      </c>
      <c r="G252" s="47" t="s">
        <v>338</v>
      </c>
      <c r="H252" s="47" t="s">
        <v>270</v>
      </c>
      <c r="I252" s="47" t="s">
        <v>270</v>
      </c>
      <c r="J252" s="47" t="s">
        <v>270</v>
      </c>
      <c r="K252" s="47" t="s">
        <v>270</v>
      </c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  <c r="HF252" s="13"/>
      <c r="HG252" s="13"/>
      <c r="HH252" s="13"/>
      <c r="HI252" s="13"/>
      <c r="HJ252" s="13"/>
      <c r="HK252" s="13"/>
      <c r="HL252" s="13"/>
      <c r="HM252" s="13"/>
      <c r="HN252" s="13"/>
      <c r="HO252" s="13"/>
      <c r="HP252" s="13"/>
      <c r="HQ252" s="13"/>
      <c r="HR252" s="13"/>
      <c r="HS252" s="13"/>
      <c r="HT252" s="13"/>
      <c r="HU252" s="13"/>
      <c r="HV252" s="13"/>
      <c r="HW252" s="13"/>
      <c r="HX252" s="13"/>
      <c r="HY252" s="13"/>
      <c r="HZ252" s="13"/>
      <c r="IA252" s="13"/>
      <c r="IB252" s="13"/>
      <c r="IC252" s="13"/>
      <c r="ID252" s="13"/>
      <c r="IE252" s="13"/>
      <c r="IF252" s="13"/>
      <c r="IG252" s="13"/>
      <c r="IH252" s="13"/>
      <c r="II252" s="13"/>
      <c r="IJ252" s="13"/>
      <c r="IK252" s="13"/>
      <c r="IL252" s="13"/>
      <c r="IM252" s="13"/>
      <c r="IN252" s="13"/>
      <c r="IO252" s="13"/>
      <c r="IP252" s="13"/>
      <c r="IQ252" s="13"/>
      <c r="IR252" s="13"/>
      <c r="IS252" s="13"/>
      <c r="IT252" s="13"/>
      <c r="IU252" s="13"/>
      <c r="IV252" s="13"/>
      <c r="IW252" s="13"/>
      <c r="IX252" s="13"/>
      <c r="IY252" s="13"/>
      <c r="IZ252" s="13"/>
      <c r="JA252" s="13"/>
      <c r="JB252" s="13"/>
      <c r="JC252" s="13"/>
      <c r="JD252" s="13"/>
      <c r="JE252" s="13"/>
      <c r="JF252" s="13"/>
      <c r="JG252" s="13"/>
      <c r="JH252" s="13"/>
      <c r="JI252" s="13"/>
      <c r="JJ252" s="13"/>
      <c r="JK252" s="13"/>
      <c r="JL252" s="13"/>
      <c r="JM252" s="13"/>
    </row>
    <row r="253" spans="1:273" x14ac:dyDescent="0.25">
      <c r="A253" s="54">
        <v>1</v>
      </c>
      <c r="B253" s="604" t="s">
        <v>1</v>
      </c>
      <c r="C253" s="605"/>
      <c r="D253" s="605"/>
      <c r="E253" s="246" t="s">
        <v>2</v>
      </c>
      <c r="F253" s="246" t="s">
        <v>124</v>
      </c>
      <c r="G253" s="246" t="s">
        <v>3</v>
      </c>
      <c r="H253" s="246" t="s">
        <v>4</v>
      </c>
      <c r="I253" s="133" t="s">
        <v>5</v>
      </c>
      <c r="J253" s="54">
        <v>8</v>
      </c>
      <c r="K253" s="54">
        <v>9</v>
      </c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  <c r="HF253" s="13"/>
      <c r="HG253" s="13"/>
      <c r="HH253" s="13"/>
      <c r="HI253" s="13"/>
      <c r="HJ253" s="13"/>
      <c r="HK253" s="13"/>
      <c r="HL253" s="13"/>
      <c r="HM253" s="13"/>
      <c r="HN253" s="13"/>
      <c r="HO253" s="13"/>
      <c r="HP253" s="13"/>
      <c r="HQ253" s="13"/>
      <c r="HR253" s="13"/>
      <c r="HS253" s="13"/>
      <c r="HT253" s="13"/>
      <c r="HU253" s="13"/>
      <c r="HV253" s="13"/>
      <c r="HW253" s="13"/>
      <c r="HX253" s="13"/>
      <c r="HY253" s="13"/>
      <c r="HZ253" s="13"/>
      <c r="IA253" s="13"/>
      <c r="IB253" s="13"/>
      <c r="IC253" s="13"/>
      <c r="ID253" s="13"/>
      <c r="IE253" s="13"/>
      <c r="IF253" s="13"/>
      <c r="IG253" s="13"/>
      <c r="IH253" s="13"/>
      <c r="II253" s="13"/>
      <c r="IJ253" s="13"/>
      <c r="IK253" s="13"/>
      <c r="IL253" s="13"/>
      <c r="IM253" s="13"/>
      <c r="IN253" s="13"/>
      <c r="IO253" s="13"/>
      <c r="IP253" s="13"/>
      <c r="IQ253" s="13"/>
      <c r="IR253" s="13"/>
      <c r="IS253" s="13"/>
      <c r="IT253" s="13"/>
      <c r="IU253" s="13"/>
      <c r="IV253" s="13"/>
      <c r="IW253" s="13"/>
      <c r="IX253" s="13"/>
      <c r="IY253" s="13"/>
      <c r="IZ253" s="13"/>
      <c r="JA253" s="13"/>
      <c r="JB253" s="13"/>
      <c r="JC253" s="13"/>
      <c r="JD253" s="13"/>
      <c r="JE253" s="13"/>
      <c r="JF253" s="13"/>
      <c r="JG253" s="13"/>
      <c r="JH253" s="13"/>
      <c r="JI253" s="13"/>
      <c r="JJ253" s="13"/>
      <c r="JK253" s="13"/>
      <c r="JL253" s="13"/>
      <c r="JM253" s="13"/>
    </row>
    <row r="254" spans="1:273" ht="63" x14ac:dyDescent="0.25">
      <c r="A254" s="168" t="s">
        <v>347</v>
      </c>
      <c r="B254" s="602" t="s">
        <v>248</v>
      </c>
      <c r="C254" s="685"/>
      <c r="D254" s="685"/>
      <c r="E254" s="115"/>
      <c r="F254" s="272"/>
      <c r="G254" s="227">
        <v>110</v>
      </c>
      <c r="H254" s="115">
        <v>41118.699999999997</v>
      </c>
      <c r="I254" s="115"/>
      <c r="J254" s="110"/>
      <c r="K254" s="174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13"/>
      <c r="GW254" s="13"/>
      <c r="GX254" s="13"/>
      <c r="GY254" s="13"/>
      <c r="GZ254" s="13"/>
      <c r="HA254" s="13"/>
      <c r="HB254" s="13"/>
      <c r="HC254" s="13"/>
      <c r="HD254" s="13"/>
      <c r="HE254" s="13"/>
      <c r="HF254" s="13"/>
      <c r="HG254" s="13"/>
      <c r="HH254" s="13"/>
      <c r="HI254" s="13"/>
      <c r="HJ254" s="13"/>
      <c r="HK254" s="13"/>
      <c r="HL254" s="13"/>
      <c r="HM254" s="13"/>
      <c r="HN254" s="13"/>
      <c r="HO254" s="13"/>
      <c r="HP254" s="13"/>
      <c r="HQ254" s="13"/>
      <c r="HR254" s="13"/>
      <c r="HS254" s="13"/>
      <c r="HT254" s="13"/>
      <c r="HU254" s="13"/>
      <c r="HV254" s="13"/>
      <c r="HW254" s="13"/>
      <c r="HX254" s="13"/>
      <c r="HY254" s="13"/>
      <c r="HZ254" s="13"/>
      <c r="IA254" s="13"/>
      <c r="IB254" s="13"/>
      <c r="IC254" s="13"/>
      <c r="ID254" s="13"/>
      <c r="IE254" s="13"/>
      <c r="IF254" s="13"/>
      <c r="IG254" s="13"/>
      <c r="IH254" s="13"/>
      <c r="II254" s="13"/>
      <c r="IJ254" s="13"/>
      <c r="IK254" s="13"/>
      <c r="IL254" s="13"/>
      <c r="IM254" s="13"/>
      <c r="IN254" s="13"/>
      <c r="IO254" s="13"/>
      <c r="IP254" s="13"/>
      <c r="IQ254" s="13"/>
      <c r="IR254" s="13"/>
      <c r="IS254" s="13"/>
      <c r="IT254" s="13"/>
      <c r="IU254" s="13"/>
      <c r="IV254" s="13"/>
      <c r="IW254" s="13"/>
      <c r="IX254" s="13"/>
      <c r="IY254" s="13"/>
      <c r="IZ254" s="13"/>
      <c r="JA254" s="13"/>
      <c r="JB254" s="13"/>
      <c r="JC254" s="13"/>
      <c r="JD254" s="13"/>
      <c r="JE254" s="13"/>
      <c r="JF254" s="13"/>
      <c r="JG254" s="13"/>
      <c r="JH254" s="13"/>
      <c r="JI254" s="13"/>
      <c r="JJ254" s="13"/>
      <c r="JK254" s="13"/>
      <c r="JL254" s="13"/>
      <c r="JM254" s="13"/>
    </row>
    <row r="255" spans="1:273" ht="267.75" x14ac:dyDescent="0.25">
      <c r="A255" s="168" t="s">
        <v>348</v>
      </c>
      <c r="B255" s="619" t="s">
        <v>465</v>
      </c>
      <c r="C255" s="686"/>
      <c r="D255" s="686"/>
      <c r="E255" s="115"/>
      <c r="F255" s="272"/>
      <c r="G255" s="227">
        <v>120</v>
      </c>
      <c r="H255" s="115">
        <v>2500</v>
      </c>
      <c r="I255" s="115"/>
      <c r="J255" s="110"/>
      <c r="K255" s="174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  <c r="GU255" s="13"/>
      <c r="GV255" s="13"/>
      <c r="GW255" s="13"/>
      <c r="GX255" s="13"/>
      <c r="GY255" s="13"/>
      <c r="GZ255" s="13"/>
      <c r="HA255" s="13"/>
      <c r="HB255" s="13"/>
      <c r="HC255" s="13"/>
      <c r="HD255" s="13"/>
      <c r="HE255" s="13"/>
      <c r="HF255" s="13"/>
      <c r="HG255" s="13"/>
      <c r="HH255" s="13"/>
      <c r="HI255" s="13"/>
      <c r="HJ255" s="13"/>
      <c r="HK255" s="13"/>
      <c r="HL255" s="13"/>
      <c r="HM255" s="13"/>
      <c r="HN255" s="13"/>
      <c r="HO255" s="13"/>
      <c r="HP255" s="13"/>
      <c r="HQ255" s="13"/>
      <c r="HR255" s="13"/>
      <c r="HS255" s="13"/>
      <c r="HT255" s="13"/>
      <c r="HU255" s="13"/>
      <c r="HV255" s="13"/>
      <c r="HW255" s="13"/>
      <c r="HX255" s="13"/>
      <c r="HY255" s="13"/>
      <c r="HZ255" s="13"/>
      <c r="IA255" s="13"/>
      <c r="IB255" s="13"/>
      <c r="IC255" s="13"/>
      <c r="ID255" s="13"/>
      <c r="IE255" s="13"/>
      <c r="IF255" s="13"/>
      <c r="IG255" s="13"/>
      <c r="IH255" s="13"/>
      <c r="II255" s="13"/>
      <c r="IJ255" s="13"/>
      <c r="IK255" s="13"/>
      <c r="IL255" s="13"/>
      <c r="IM255" s="13"/>
      <c r="IN255" s="13"/>
      <c r="IO255" s="13"/>
      <c r="IP255" s="13"/>
      <c r="IQ255" s="13"/>
      <c r="IR255" s="13"/>
      <c r="IS255" s="13"/>
      <c r="IT255" s="13"/>
      <c r="IU255" s="13"/>
      <c r="IV255" s="13"/>
      <c r="IW255" s="13"/>
      <c r="IX255" s="13"/>
      <c r="IY255" s="13"/>
      <c r="IZ255" s="13"/>
      <c r="JA255" s="13"/>
      <c r="JB255" s="13"/>
      <c r="JC255" s="13"/>
      <c r="JD255" s="13"/>
      <c r="JE255" s="13"/>
      <c r="JF255" s="13"/>
      <c r="JG255" s="13"/>
      <c r="JH255" s="13"/>
      <c r="JI255" s="13"/>
      <c r="JJ255" s="13"/>
      <c r="JK255" s="13"/>
      <c r="JL255" s="13"/>
      <c r="JM255" s="13"/>
    </row>
    <row r="256" spans="1:273" ht="236.25" x14ac:dyDescent="0.25">
      <c r="A256" s="168" t="s">
        <v>349</v>
      </c>
      <c r="B256" s="619" t="s">
        <v>474</v>
      </c>
      <c r="C256" s="686"/>
      <c r="D256" s="686"/>
      <c r="E256" s="325"/>
      <c r="F256" s="272"/>
      <c r="G256" s="227">
        <v>120</v>
      </c>
      <c r="H256" s="232">
        <v>150000</v>
      </c>
      <c r="I256" s="115"/>
      <c r="J256" s="110"/>
      <c r="K256" s="174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13"/>
      <c r="GW256" s="13"/>
      <c r="GX256" s="13"/>
      <c r="GY256" s="13"/>
      <c r="GZ256" s="13"/>
      <c r="HA256" s="13"/>
      <c r="HB256" s="13"/>
      <c r="HC256" s="13"/>
      <c r="HD256" s="13"/>
      <c r="HE256" s="13"/>
      <c r="HF256" s="13"/>
      <c r="HG256" s="13"/>
      <c r="HH256" s="13"/>
      <c r="HI256" s="13"/>
      <c r="HJ256" s="13"/>
      <c r="HK256" s="13"/>
      <c r="HL256" s="13"/>
      <c r="HM256" s="13"/>
      <c r="HN256" s="13"/>
      <c r="HO256" s="13"/>
      <c r="HP256" s="13"/>
      <c r="HQ256" s="13"/>
      <c r="HR256" s="13"/>
      <c r="HS256" s="13"/>
      <c r="HT256" s="13"/>
      <c r="HU256" s="13"/>
      <c r="HV256" s="13"/>
      <c r="HW256" s="13"/>
      <c r="HX256" s="13"/>
      <c r="HY256" s="13"/>
      <c r="HZ256" s="13"/>
      <c r="IA256" s="13"/>
      <c r="IB256" s="13"/>
      <c r="IC256" s="13"/>
      <c r="ID256" s="13"/>
      <c r="IE256" s="13"/>
      <c r="IF256" s="13"/>
      <c r="IG256" s="13"/>
      <c r="IH256" s="13"/>
      <c r="II256" s="13"/>
      <c r="IJ256" s="13"/>
      <c r="IK256" s="13"/>
      <c r="IL256" s="13"/>
      <c r="IM256" s="13"/>
      <c r="IN256" s="13"/>
      <c r="IO256" s="13"/>
      <c r="IP256" s="13"/>
      <c r="IQ256" s="13"/>
      <c r="IR256" s="13"/>
      <c r="IS256" s="13"/>
      <c r="IT256" s="13"/>
      <c r="IU256" s="13"/>
      <c r="IV256" s="13"/>
      <c r="IW256" s="13"/>
      <c r="IX256" s="13"/>
      <c r="IY256" s="13"/>
      <c r="IZ256" s="13"/>
      <c r="JA256" s="13"/>
      <c r="JB256" s="13"/>
      <c r="JC256" s="13"/>
      <c r="JD256" s="13"/>
      <c r="JE256" s="13"/>
      <c r="JF256" s="13"/>
      <c r="JG256" s="13"/>
      <c r="JH256" s="13"/>
      <c r="JI256" s="13"/>
      <c r="JJ256" s="13"/>
      <c r="JK256" s="13"/>
      <c r="JL256" s="13"/>
      <c r="JM256" s="13"/>
    </row>
    <row r="257" spans="1:273" ht="110.25" x14ac:dyDescent="0.25">
      <c r="A257" s="168" t="s">
        <v>350</v>
      </c>
      <c r="B257" s="619" t="s">
        <v>475</v>
      </c>
      <c r="C257" s="686"/>
      <c r="D257" s="686"/>
      <c r="E257" s="325"/>
      <c r="F257" s="272"/>
      <c r="G257" s="227">
        <v>120</v>
      </c>
      <c r="H257" s="115">
        <f>294000-H254</f>
        <v>252881.3</v>
      </c>
      <c r="I257" s="115"/>
      <c r="J257" s="110"/>
      <c r="K257" s="174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  <c r="GN257" s="13"/>
      <c r="GO257" s="13"/>
      <c r="GP257" s="13"/>
      <c r="GQ257" s="13"/>
      <c r="GR257" s="13"/>
      <c r="GS257" s="13"/>
      <c r="GT257" s="13"/>
      <c r="GU257" s="13"/>
      <c r="GV257" s="13"/>
      <c r="GW257" s="13"/>
      <c r="GX257" s="13"/>
      <c r="GY257" s="13"/>
      <c r="GZ257" s="13"/>
      <c r="HA257" s="13"/>
      <c r="HB257" s="13"/>
      <c r="HC257" s="13"/>
      <c r="HD257" s="13"/>
      <c r="HE257" s="13"/>
      <c r="HF257" s="13"/>
      <c r="HG257" s="13"/>
      <c r="HH257" s="13"/>
      <c r="HI257" s="13"/>
      <c r="HJ257" s="13"/>
      <c r="HK257" s="13"/>
      <c r="HL257" s="13"/>
      <c r="HM257" s="13"/>
      <c r="HN257" s="13"/>
      <c r="HO257" s="13"/>
      <c r="HP257" s="13"/>
      <c r="HQ257" s="13"/>
      <c r="HR257" s="13"/>
      <c r="HS257" s="13"/>
      <c r="HT257" s="13"/>
      <c r="HU257" s="13"/>
      <c r="HV257" s="13"/>
      <c r="HW257" s="13"/>
      <c r="HX257" s="13"/>
      <c r="HY257" s="13"/>
      <c r="HZ257" s="13"/>
      <c r="IA257" s="13"/>
      <c r="IB257" s="13"/>
      <c r="IC257" s="13"/>
      <c r="ID257" s="13"/>
      <c r="IE257" s="13"/>
      <c r="IF257" s="13"/>
      <c r="IG257" s="13"/>
      <c r="IH257" s="13"/>
      <c r="II257" s="13"/>
      <c r="IJ257" s="13"/>
      <c r="IK257" s="13"/>
      <c r="IL257" s="13"/>
      <c r="IM257" s="13"/>
      <c r="IN257" s="13"/>
      <c r="IO257" s="13"/>
      <c r="IP257" s="13"/>
      <c r="IQ257" s="13"/>
      <c r="IR257" s="13"/>
      <c r="IS257" s="13"/>
      <c r="IT257" s="13"/>
      <c r="IU257" s="13"/>
      <c r="IV257" s="13"/>
      <c r="IW257" s="13"/>
      <c r="IX257" s="13"/>
      <c r="IY257" s="13"/>
      <c r="IZ257" s="13"/>
      <c r="JA257" s="13"/>
      <c r="JB257" s="13"/>
      <c r="JC257" s="13"/>
      <c r="JD257" s="13"/>
      <c r="JE257" s="13"/>
      <c r="JF257" s="13"/>
      <c r="JG257" s="13"/>
      <c r="JH257" s="13"/>
      <c r="JI257" s="13"/>
      <c r="JJ257" s="13"/>
      <c r="JK257" s="13"/>
      <c r="JL257" s="13"/>
      <c r="JM257" s="13"/>
    </row>
    <row r="258" spans="1:273" ht="267.75" x14ac:dyDescent="0.25">
      <c r="A258" s="168" t="s">
        <v>351</v>
      </c>
      <c r="B258" s="619" t="s">
        <v>463</v>
      </c>
      <c r="C258" s="686"/>
      <c r="D258" s="686"/>
      <c r="E258" s="325"/>
      <c r="F258" s="272"/>
      <c r="G258" s="227">
        <v>120</v>
      </c>
      <c r="H258" s="115">
        <v>20250</v>
      </c>
      <c r="I258" s="115"/>
      <c r="J258" s="110"/>
      <c r="K258" s="174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13"/>
      <c r="GW258" s="13"/>
      <c r="GX258" s="13"/>
      <c r="GY258" s="13"/>
      <c r="GZ258" s="13"/>
      <c r="HA258" s="13"/>
      <c r="HB258" s="13"/>
      <c r="HC258" s="13"/>
      <c r="HD258" s="13"/>
      <c r="HE258" s="13"/>
      <c r="HF258" s="13"/>
      <c r="HG258" s="13"/>
      <c r="HH258" s="13"/>
      <c r="HI258" s="13"/>
      <c r="HJ258" s="13"/>
      <c r="HK258" s="13"/>
      <c r="HL258" s="13"/>
      <c r="HM258" s="13"/>
      <c r="HN258" s="13"/>
      <c r="HO258" s="13"/>
      <c r="HP258" s="13"/>
      <c r="HQ258" s="13"/>
      <c r="HR258" s="13"/>
      <c r="HS258" s="13"/>
      <c r="HT258" s="13"/>
      <c r="HU258" s="13"/>
      <c r="HV258" s="13"/>
      <c r="HW258" s="13"/>
      <c r="HX258" s="13"/>
      <c r="HY258" s="13"/>
      <c r="HZ258" s="13"/>
      <c r="IA258" s="13"/>
      <c r="IB258" s="13"/>
      <c r="IC258" s="13"/>
      <c r="ID258" s="13"/>
      <c r="IE258" s="13"/>
      <c r="IF258" s="13"/>
      <c r="IG258" s="13"/>
      <c r="IH258" s="13"/>
      <c r="II258" s="13"/>
      <c r="IJ258" s="13"/>
      <c r="IK258" s="13"/>
      <c r="IL258" s="13"/>
      <c r="IM258" s="13"/>
      <c r="IN258" s="13"/>
      <c r="IO258" s="13"/>
      <c r="IP258" s="13"/>
      <c r="IQ258" s="13"/>
      <c r="IR258" s="13"/>
      <c r="IS258" s="13"/>
      <c r="IT258" s="13"/>
      <c r="IU258" s="13"/>
      <c r="IV258" s="13"/>
      <c r="IW258" s="13"/>
      <c r="IX258" s="13"/>
      <c r="IY258" s="13"/>
      <c r="IZ258" s="13"/>
      <c r="JA258" s="13"/>
      <c r="JB258" s="13"/>
      <c r="JC258" s="13"/>
      <c r="JD258" s="13"/>
      <c r="JE258" s="13"/>
      <c r="JF258" s="13"/>
      <c r="JG258" s="13"/>
      <c r="JH258" s="13"/>
      <c r="JI258" s="13"/>
      <c r="JJ258" s="13"/>
      <c r="JK258" s="13"/>
      <c r="JL258" s="13"/>
      <c r="JM258" s="13"/>
    </row>
    <row r="259" spans="1:273" ht="252" x14ac:dyDescent="0.25">
      <c r="A259" s="168" t="s">
        <v>352</v>
      </c>
      <c r="B259" s="619" t="s">
        <v>464</v>
      </c>
      <c r="C259" s="686"/>
      <c r="D259" s="686"/>
      <c r="E259" s="325"/>
      <c r="F259" s="272"/>
      <c r="G259" s="227">
        <v>120</v>
      </c>
      <c r="H259" s="115">
        <v>18630</v>
      </c>
      <c r="I259" s="115"/>
      <c r="J259" s="110"/>
      <c r="K259" s="174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  <c r="HF259" s="13"/>
      <c r="HG259" s="13"/>
      <c r="HH259" s="13"/>
      <c r="HI259" s="13"/>
      <c r="HJ259" s="13"/>
      <c r="HK259" s="13"/>
      <c r="HL259" s="13"/>
      <c r="HM259" s="13"/>
      <c r="HN259" s="13"/>
      <c r="HO259" s="13"/>
      <c r="HP259" s="13"/>
      <c r="HQ259" s="13"/>
      <c r="HR259" s="13"/>
      <c r="HS259" s="13"/>
      <c r="HT259" s="13"/>
      <c r="HU259" s="13"/>
      <c r="HV259" s="13"/>
      <c r="HW259" s="13"/>
      <c r="HX259" s="13"/>
      <c r="HY259" s="13"/>
      <c r="HZ259" s="13"/>
      <c r="IA259" s="13"/>
      <c r="IB259" s="13"/>
      <c r="IC259" s="13"/>
      <c r="ID259" s="13"/>
      <c r="IE259" s="13"/>
      <c r="IF259" s="13"/>
      <c r="IG259" s="13"/>
      <c r="IH259" s="13"/>
      <c r="II259" s="13"/>
      <c r="IJ259" s="13"/>
      <c r="IK259" s="13"/>
      <c r="IL259" s="13"/>
      <c r="IM259" s="13"/>
      <c r="IN259" s="13"/>
      <c r="IO259" s="13"/>
      <c r="IP259" s="13"/>
      <c r="IQ259" s="13"/>
      <c r="IR259" s="13"/>
      <c r="IS259" s="13"/>
      <c r="IT259" s="13"/>
      <c r="IU259" s="13"/>
      <c r="IV259" s="13"/>
      <c r="IW259" s="13"/>
      <c r="IX259" s="13"/>
      <c r="IY259" s="13"/>
      <c r="IZ259" s="13"/>
      <c r="JA259" s="13"/>
      <c r="JB259" s="13"/>
      <c r="JC259" s="13"/>
      <c r="JD259" s="13"/>
      <c r="JE259" s="13"/>
      <c r="JF259" s="13"/>
      <c r="JG259" s="13"/>
      <c r="JH259" s="13"/>
      <c r="JI259" s="13"/>
      <c r="JJ259" s="13"/>
      <c r="JK259" s="13"/>
      <c r="JL259" s="13"/>
      <c r="JM259" s="13"/>
    </row>
    <row r="260" spans="1:273" ht="15.75" x14ac:dyDescent="0.25">
      <c r="A260" s="168" t="s">
        <v>353</v>
      </c>
      <c r="B260" s="619"/>
      <c r="C260" s="686"/>
      <c r="D260" s="686"/>
      <c r="E260" s="325"/>
      <c r="F260" s="272"/>
      <c r="G260" s="227"/>
      <c r="H260" s="115"/>
      <c r="I260" s="115"/>
      <c r="J260" s="110"/>
      <c r="K260" s="174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  <c r="GV260" s="13"/>
      <c r="GW260" s="13"/>
      <c r="GX260" s="13"/>
      <c r="GY260" s="13"/>
      <c r="GZ260" s="13"/>
      <c r="HA260" s="13"/>
      <c r="HB260" s="13"/>
      <c r="HC260" s="13"/>
      <c r="HD260" s="13"/>
      <c r="HE260" s="13"/>
      <c r="HF260" s="13"/>
      <c r="HG260" s="13"/>
      <c r="HH260" s="13"/>
      <c r="HI260" s="13"/>
      <c r="HJ260" s="13"/>
      <c r="HK260" s="13"/>
      <c r="HL260" s="13"/>
      <c r="HM260" s="13"/>
      <c r="HN260" s="13"/>
      <c r="HO260" s="13"/>
      <c r="HP260" s="13"/>
      <c r="HQ260" s="13"/>
      <c r="HR260" s="13"/>
      <c r="HS260" s="13"/>
      <c r="HT260" s="13"/>
      <c r="HU260" s="13"/>
      <c r="HV260" s="13"/>
      <c r="HW260" s="13"/>
      <c r="HX260" s="13"/>
      <c r="HY260" s="13"/>
      <c r="HZ260" s="13"/>
      <c r="IA260" s="13"/>
      <c r="IB260" s="13"/>
      <c r="IC260" s="13"/>
      <c r="ID260" s="13"/>
      <c r="IE260" s="13"/>
      <c r="IF260" s="13"/>
      <c r="IG260" s="13"/>
      <c r="IH260" s="13"/>
      <c r="II260" s="13"/>
      <c r="IJ260" s="13"/>
      <c r="IK260" s="13"/>
      <c r="IL260" s="13"/>
      <c r="IM260" s="13"/>
      <c r="IN260" s="13"/>
      <c r="IO260" s="13"/>
      <c r="IP260" s="13"/>
      <c r="IQ260" s="13"/>
      <c r="IR260" s="13"/>
      <c r="IS260" s="13"/>
      <c r="IT260" s="13"/>
      <c r="IU260" s="13"/>
      <c r="IV260" s="13"/>
      <c r="IW260" s="13"/>
      <c r="IX260" s="13"/>
      <c r="IY260" s="13"/>
      <c r="IZ260" s="13"/>
      <c r="JA260" s="13"/>
      <c r="JB260" s="13"/>
      <c r="JC260" s="13"/>
      <c r="JD260" s="13"/>
      <c r="JE260" s="13"/>
      <c r="JF260" s="13"/>
      <c r="JG260" s="13"/>
      <c r="JH260" s="13"/>
      <c r="JI260" s="13"/>
      <c r="JJ260" s="13"/>
      <c r="JK260" s="13"/>
      <c r="JL260" s="13"/>
      <c r="JM260" s="13"/>
    </row>
    <row r="261" spans="1:273" ht="15.75" x14ac:dyDescent="0.25">
      <c r="A261" s="168" t="s">
        <v>354</v>
      </c>
      <c r="B261" s="506"/>
      <c r="C261" s="507"/>
      <c r="D261" s="515"/>
      <c r="E261" s="115"/>
      <c r="F261" s="272"/>
      <c r="G261" s="227"/>
      <c r="H261" s="115"/>
      <c r="I261" s="115"/>
      <c r="J261" s="110"/>
      <c r="K261" s="110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  <c r="HF261" s="13"/>
      <c r="HG261" s="13"/>
      <c r="HH261" s="13"/>
      <c r="HI261" s="13"/>
      <c r="HJ261" s="13"/>
      <c r="HK261" s="13"/>
      <c r="HL261" s="13"/>
      <c r="HM261" s="13"/>
      <c r="HN261" s="13"/>
      <c r="HO261" s="13"/>
      <c r="HP261" s="13"/>
      <c r="HQ261" s="13"/>
      <c r="HR261" s="13"/>
      <c r="HS261" s="13"/>
      <c r="HT261" s="13"/>
      <c r="HU261" s="13"/>
      <c r="HV261" s="13"/>
      <c r="HW261" s="13"/>
      <c r="HX261" s="13"/>
      <c r="HY261" s="13"/>
      <c r="HZ261" s="13"/>
      <c r="IA261" s="13"/>
      <c r="IB261" s="13"/>
      <c r="IC261" s="13"/>
      <c r="ID261" s="13"/>
      <c r="IE261" s="13"/>
      <c r="IF261" s="13"/>
      <c r="IG261" s="13"/>
      <c r="IH261" s="13"/>
      <c r="II261" s="13"/>
      <c r="IJ261" s="13"/>
      <c r="IK261" s="13"/>
      <c r="IL261" s="13"/>
      <c r="IM261" s="13"/>
      <c r="IN261" s="13"/>
      <c r="IO261" s="13"/>
      <c r="IP261" s="13"/>
      <c r="IQ261" s="13"/>
      <c r="IR261" s="13"/>
      <c r="IS261" s="13"/>
      <c r="IT261" s="13"/>
      <c r="IU261" s="13"/>
      <c r="IV261" s="13"/>
      <c r="IW261" s="13"/>
      <c r="IX261" s="13"/>
      <c r="IY261" s="13"/>
      <c r="IZ261" s="13"/>
      <c r="JA261" s="13"/>
      <c r="JB261" s="13"/>
      <c r="JC261" s="13"/>
      <c r="JD261" s="13"/>
      <c r="JE261" s="13"/>
      <c r="JF261" s="13"/>
      <c r="JG261" s="13"/>
      <c r="JH261" s="13"/>
      <c r="JI261" s="13"/>
      <c r="JJ261" s="13"/>
      <c r="JK261" s="13"/>
      <c r="JL261" s="13"/>
      <c r="JM261" s="13"/>
    </row>
    <row r="262" spans="1:273" ht="15.75" x14ac:dyDescent="0.25">
      <c r="A262" s="168" t="s">
        <v>355</v>
      </c>
      <c r="B262" s="506"/>
      <c r="C262" s="507"/>
      <c r="D262" s="515"/>
      <c r="E262" s="115"/>
      <c r="F262" s="272"/>
      <c r="G262" s="227"/>
      <c r="H262" s="115"/>
      <c r="I262" s="115"/>
      <c r="J262" s="110"/>
      <c r="K262" s="110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  <c r="HF262" s="13"/>
      <c r="HG262" s="13"/>
      <c r="HH262" s="13"/>
      <c r="HI262" s="13"/>
      <c r="HJ262" s="13"/>
      <c r="HK262" s="13"/>
      <c r="HL262" s="13"/>
      <c r="HM262" s="13"/>
      <c r="HN262" s="13"/>
      <c r="HO262" s="13"/>
      <c r="HP262" s="13"/>
      <c r="HQ262" s="13"/>
      <c r="HR262" s="13"/>
      <c r="HS262" s="13"/>
      <c r="HT262" s="13"/>
      <c r="HU262" s="13"/>
      <c r="HV262" s="13"/>
      <c r="HW262" s="13"/>
      <c r="HX262" s="13"/>
      <c r="HY262" s="13"/>
      <c r="HZ262" s="13"/>
      <c r="IA262" s="13"/>
      <c r="IB262" s="13"/>
      <c r="IC262" s="13"/>
      <c r="ID262" s="13"/>
      <c r="IE262" s="13"/>
      <c r="IF262" s="13"/>
      <c r="IG262" s="13"/>
      <c r="IH262" s="13"/>
      <c r="II262" s="13"/>
      <c r="IJ262" s="13"/>
      <c r="IK262" s="13"/>
      <c r="IL262" s="13"/>
      <c r="IM262" s="13"/>
      <c r="IN262" s="13"/>
      <c r="IO262" s="13"/>
      <c r="IP262" s="13"/>
      <c r="IQ262" s="13"/>
      <c r="IR262" s="13"/>
      <c r="IS262" s="13"/>
      <c r="IT262" s="13"/>
      <c r="IU262" s="13"/>
      <c r="IV262" s="13"/>
      <c r="IW262" s="13"/>
      <c r="IX262" s="13"/>
      <c r="IY262" s="13"/>
      <c r="IZ262" s="13"/>
      <c r="JA262" s="13"/>
      <c r="JB262" s="13"/>
      <c r="JC262" s="13"/>
      <c r="JD262" s="13"/>
      <c r="JE262" s="13"/>
      <c r="JF262" s="13"/>
      <c r="JG262" s="13"/>
      <c r="JH262" s="13"/>
      <c r="JI262" s="13"/>
      <c r="JJ262" s="13"/>
      <c r="JK262" s="13"/>
      <c r="JL262" s="13"/>
      <c r="JM262" s="13"/>
    </row>
    <row r="263" spans="1:273" ht="15.75" x14ac:dyDescent="0.25">
      <c r="A263" s="168" t="s">
        <v>356</v>
      </c>
      <c r="B263" s="506"/>
      <c r="C263" s="507"/>
      <c r="D263" s="515"/>
      <c r="E263" s="115"/>
      <c r="F263" s="272"/>
      <c r="G263" s="227"/>
      <c r="H263" s="115"/>
      <c r="I263" s="115"/>
      <c r="J263" s="110"/>
      <c r="K263" s="110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13"/>
      <c r="GW263" s="13"/>
      <c r="GX263" s="13"/>
      <c r="GY263" s="13"/>
      <c r="GZ263" s="13"/>
      <c r="HA263" s="13"/>
      <c r="HB263" s="13"/>
      <c r="HC263" s="13"/>
      <c r="HD263" s="13"/>
      <c r="HE263" s="13"/>
      <c r="HF263" s="13"/>
      <c r="HG263" s="13"/>
      <c r="HH263" s="13"/>
      <c r="HI263" s="13"/>
      <c r="HJ263" s="13"/>
      <c r="HK263" s="13"/>
      <c r="HL263" s="13"/>
      <c r="HM263" s="13"/>
      <c r="HN263" s="13"/>
      <c r="HO263" s="13"/>
      <c r="HP263" s="13"/>
      <c r="HQ263" s="13"/>
      <c r="HR263" s="13"/>
      <c r="HS263" s="13"/>
      <c r="HT263" s="13"/>
      <c r="HU263" s="13"/>
      <c r="HV263" s="13"/>
      <c r="HW263" s="13"/>
      <c r="HX263" s="13"/>
      <c r="HY263" s="13"/>
      <c r="HZ263" s="13"/>
      <c r="IA263" s="13"/>
      <c r="IB263" s="13"/>
      <c r="IC263" s="13"/>
      <c r="ID263" s="13"/>
      <c r="IE263" s="13"/>
      <c r="IF263" s="13"/>
      <c r="IG263" s="13"/>
      <c r="IH263" s="13"/>
      <c r="II263" s="13"/>
      <c r="IJ263" s="13"/>
      <c r="IK263" s="13"/>
      <c r="IL263" s="13"/>
      <c r="IM263" s="13"/>
      <c r="IN263" s="13"/>
      <c r="IO263" s="13"/>
      <c r="IP263" s="13"/>
      <c r="IQ263" s="13"/>
      <c r="IR263" s="13"/>
      <c r="IS263" s="13"/>
      <c r="IT263" s="13"/>
      <c r="IU263" s="13"/>
      <c r="IV263" s="13"/>
      <c r="IW263" s="13"/>
      <c r="IX263" s="13"/>
      <c r="IY263" s="13"/>
      <c r="IZ263" s="13"/>
      <c r="JA263" s="13"/>
      <c r="JB263" s="13"/>
      <c r="JC263" s="13"/>
      <c r="JD263" s="13"/>
      <c r="JE263" s="13"/>
      <c r="JF263" s="13"/>
      <c r="JG263" s="13"/>
      <c r="JH263" s="13"/>
      <c r="JI263" s="13"/>
      <c r="JJ263" s="13"/>
      <c r="JK263" s="13"/>
      <c r="JL263" s="13"/>
      <c r="JM263" s="13"/>
    </row>
    <row r="264" spans="1:273" ht="15.75" x14ac:dyDescent="0.25">
      <c r="A264" s="168" t="s">
        <v>389</v>
      </c>
      <c r="B264" s="506"/>
      <c r="C264" s="507"/>
      <c r="D264" s="515"/>
      <c r="E264" s="115"/>
      <c r="F264" s="272"/>
      <c r="G264" s="227"/>
      <c r="H264" s="115"/>
      <c r="I264" s="115"/>
      <c r="J264" s="110"/>
      <c r="K264" s="110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  <c r="HF264" s="13"/>
      <c r="HG264" s="13"/>
      <c r="HH264" s="13"/>
      <c r="HI264" s="13"/>
      <c r="HJ264" s="13"/>
      <c r="HK264" s="13"/>
      <c r="HL264" s="13"/>
      <c r="HM264" s="13"/>
      <c r="HN264" s="13"/>
      <c r="HO264" s="13"/>
      <c r="HP264" s="13"/>
      <c r="HQ264" s="13"/>
      <c r="HR264" s="13"/>
      <c r="HS264" s="13"/>
      <c r="HT264" s="13"/>
      <c r="HU264" s="13"/>
      <c r="HV264" s="13"/>
      <c r="HW264" s="13"/>
      <c r="HX264" s="13"/>
      <c r="HY264" s="13"/>
      <c r="HZ264" s="13"/>
      <c r="IA264" s="13"/>
      <c r="IB264" s="13"/>
      <c r="IC264" s="13"/>
      <c r="ID264" s="13"/>
      <c r="IE264" s="13"/>
      <c r="IF264" s="13"/>
      <c r="IG264" s="13"/>
      <c r="IH264" s="13"/>
      <c r="II264" s="13"/>
      <c r="IJ264" s="13"/>
      <c r="IK264" s="13"/>
      <c r="IL264" s="13"/>
      <c r="IM264" s="13"/>
      <c r="IN264" s="13"/>
      <c r="IO264" s="13"/>
      <c r="IP264" s="13"/>
      <c r="IQ264" s="13"/>
      <c r="IR264" s="13"/>
      <c r="IS264" s="13"/>
      <c r="IT264" s="13"/>
      <c r="IU264" s="13"/>
      <c r="IV264" s="13"/>
      <c r="IW264" s="13"/>
      <c r="IX264" s="13"/>
      <c r="IY264" s="13"/>
      <c r="IZ264" s="13"/>
      <c r="JA264" s="13"/>
      <c r="JB264" s="13"/>
      <c r="JC264" s="13"/>
      <c r="JD264" s="13"/>
      <c r="JE264" s="13"/>
      <c r="JF264" s="13"/>
      <c r="JG264" s="13"/>
      <c r="JH264" s="13"/>
      <c r="JI264" s="13"/>
      <c r="JJ264" s="13"/>
      <c r="JK264" s="13"/>
      <c r="JL264" s="13"/>
      <c r="JM264" s="13"/>
    </row>
    <row r="265" spans="1:273" ht="15.75" x14ac:dyDescent="0.25">
      <c r="A265" s="168" t="s">
        <v>390</v>
      </c>
      <c r="B265" s="506"/>
      <c r="C265" s="507"/>
      <c r="D265" s="515"/>
      <c r="E265" s="115"/>
      <c r="F265" s="272"/>
      <c r="G265" s="227"/>
      <c r="H265" s="115"/>
      <c r="I265" s="115"/>
      <c r="J265" s="110"/>
      <c r="K265" s="110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13"/>
      <c r="GW265" s="13"/>
      <c r="GX265" s="13"/>
      <c r="GY265" s="13"/>
      <c r="GZ265" s="13"/>
      <c r="HA265" s="13"/>
      <c r="HB265" s="13"/>
      <c r="HC265" s="13"/>
      <c r="HD265" s="13"/>
      <c r="HE265" s="13"/>
      <c r="HF265" s="13"/>
      <c r="HG265" s="13"/>
      <c r="HH265" s="13"/>
      <c r="HI265" s="13"/>
      <c r="HJ265" s="13"/>
      <c r="HK265" s="13"/>
      <c r="HL265" s="13"/>
      <c r="HM265" s="13"/>
      <c r="HN265" s="13"/>
      <c r="HO265" s="13"/>
      <c r="HP265" s="13"/>
      <c r="HQ265" s="13"/>
      <c r="HR265" s="13"/>
      <c r="HS265" s="13"/>
      <c r="HT265" s="13"/>
      <c r="HU265" s="13"/>
      <c r="HV265" s="13"/>
      <c r="HW265" s="13"/>
      <c r="HX265" s="13"/>
      <c r="HY265" s="13"/>
      <c r="HZ265" s="13"/>
      <c r="IA265" s="13"/>
      <c r="IB265" s="13"/>
      <c r="IC265" s="13"/>
      <c r="ID265" s="13"/>
      <c r="IE265" s="13"/>
      <c r="IF265" s="13"/>
      <c r="IG265" s="13"/>
      <c r="IH265" s="13"/>
      <c r="II265" s="13"/>
      <c r="IJ265" s="13"/>
      <c r="IK265" s="13"/>
      <c r="IL265" s="13"/>
      <c r="IM265" s="13"/>
      <c r="IN265" s="13"/>
      <c r="IO265" s="13"/>
      <c r="IP265" s="13"/>
      <c r="IQ265" s="13"/>
      <c r="IR265" s="13"/>
      <c r="IS265" s="13"/>
      <c r="IT265" s="13"/>
      <c r="IU265" s="13"/>
      <c r="IV265" s="13"/>
      <c r="IW265" s="13"/>
      <c r="IX265" s="13"/>
      <c r="IY265" s="13"/>
      <c r="IZ265" s="13"/>
      <c r="JA265" s="13"/>
      <c r="JB265" s="13"/>
      <c r="JC265" s="13"/>
      <c r="JD265" s="13"/>
      <c r="JE265" s="13"/>
      <c r="JF265" s="13"/>
      <c r="JG265" s="13"/>
      <c r="JH265" s="13"/>
      <c r="JI265" s="13"/>
      <c r="JJ265" s="13"/>
      <c r="JK265" s="13"/>
      <c r="JL265" s="13"/>
      <c r="JM265" s="13"/>
    </row>
    <row r="266" spans="1:273" ht="15.75" x14ac:dyDescent="0.25">
      <c r="A266" s="168" t="s">
        <v>391</v>
      </c>
      <c r="B266" s="506"/>
      <c r="C266" s="507"/>
      <c r="D266" s="515"/>
      <c r="E266" s="115"/>
      <c r="F266" s="272"/>
      <c r="G266" s="227"/>
      <c r="H266" s="115"/>
      <c r="I266" s="115"/>
      <c r="J266" s="110"/>
      <c r="K266" s="110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  <c r="GN266" s="13"/>
      <c r="GO266" s="13"/>
      <c r="GP266" s="13"/>
      <c r="GQ266" s="13"/>
      <c r="GR266" s="13"/>
      <c r="GS266" s="13"/>
      <c r="GT266" s="13"/>
      <c r="GU266" s="13"/>
      <c r="GV266" s="13"/>
      <c r="GW266" s="13"/>
      <c r="GX266" s="13"/>
      <c r="GY266" s="13"/>
      <c r="GZ266" s="13"/>
      <c r="HA266" s="13"/>
      <c r="HB266" s="13"/>
      <c r="HC266" s="13"/>
      <c r="HD266" s="13"/>
      <c r="HE266" s="13"/>
      <c r="HF266" s="13"/>
      <c r="HG266" s="13"/>
      <c r="HH266" s="13"/>
      <c r="HI266" s="13"/>
      <c r="HJ266" s="13"/>
      <c r="HK266" s="13"/>
      <c r="HL266" s="13"/>
      <c r="HM266" s="13"/>
      <c r="HN266" s="13"/>
      <c r="HO266" s="13"/>
      <c r="HP266" s="13"/>
      <c r="HQ266" s="13"/>
      <c r="HR266" s="13"/>
      <c r="HS266" s="13"/>
      <c r="HT266" s="13"/>
      <c r="HU266" s="13"/>
      <c r="HV266" s="13"/>
      <c r="HW266" s="13"/>
      <c r="HX266" s="13"/>
      <c r="HY266" s="13"/>
      <c r="HZ266" s="13"/>
      <c r="IA266" s="13"/>
      <c r="IB266" s="13"/>
      <c r="IC266" s="13"/>
      <c r="ID266" s="13"/>
      <c r="IE266" s="13"/>
      <c r="IF266" s="13"/>
      <c r="IG266" s="13"/>
      <c r="IH266" s="13"/>
      <c r="II266" s="13"/>
      <c r="IJ266" s="13"/>
      <c r="IK266" s="13"/>
      <c r="IL266" s="13"/>
      <c r="IM266" s="13"/>
      <c r="IN266" s="13"/>
      <c r="IO266" s="13"/>
      <c r="IP266" s="13"/>
      <c r="IQ266" s="13"/>
      <c r="IR266" s="13"/>
      <c r="IS266" s="13"/>
      <c r="IT266" s="13"/>
      <c r="IU266" s="13"/>
      <c r="IV266" s="13"/>
      <c r="IW266" s="13"/>
      <c r="IX266" s="13"/>
      <c r="IY266" s="13"/>
      <c r="IZ266" s="13"/>
      <c r="JA266" s="13"/>
      <c r="JB266" s="13"/>
      <c r="JC266" s="13"/>
      <c r="JD266" s="13"/>
      <c r="JE266" s="13"/>
      <c r="JF266" s="13"/>
      <c r="JG266" s="13"/>
      <c r="JH266" s="13"/>
      <c r="JI266" s="13"/>
      <c r="JJ266" s="13"/>
      <c r="JK266" s="13"/>
      <c r="JL266" s="13"/>
      <c r="JM266" s="13"/>
    </row>
    <row r="267" spans="1:273" ht="15.75" x14ac:dyDescent="0.25">
      <c r="A267" s="168" t="s">
        <v>392</v>
      </c>
      <c r="B267" s="506"/>
      <c r="C267" s="507"/>
      <c r="D267" s="515"/>
      <c r="E267" s="115"/>
      <c r="F267" s="272"/>
      <c r="G267" s="227"/>
      <c r="H267" s="115"/>
      <c r="I267" s="115"/>
      <c r="J267" s="110"/>
      <c r="K267" s="110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  <c r="GN267" s="13"/>
      <c r="GO267" s="13"/>
      <c r="GP267" s="13"/>
      <c r="GQ267" s="13"/>
      <c r="GR267" s="13"/>
      <c r="GS267" s="13"/>
      <c r="GT267" s="13"/>
      <c r="GU267" s="13"/>
      <c r="GV267" s="13"/>
      <c r="GW267" s="13"/>
      <c r="GX267" s="13"/>
      <c r="GY267" s="13"/>
      <c r="GZ267" s="13"/>
      <c r="HA267" s="13"/>
      <c r="HB267" s="13"/>
      <c r="HC267" s="13"/>
      <c r="HD267" s="13"/>
      <c r="HE267" s="13"/>
      <c r="HF267" s="13"/>
      <c r="HG267" s="13"/>
      <c r="HH267" s="13"/>
      <c r="HI267" s="13"/>
      <c r="HJ267" s="13"/>
      <c r="HK267" s="13"/>
      <c r="HL267" s="13"/>
      <c r="HM267" s="13"/>
      <c r="HN267" s="13"/>
      <c r="HO267" s="13"/>
      <c r="HP267" s="13"/>
      <c r="HQ267" s="13"/>
      <c r="HR267" s="13"/>
      <c r="HS267" s="13"/>
      <c r="HT267" s="13"/>
      <c r="HU267" s="13"/>
      <c r="HV267" s="13"/>
      <c r="HW267" s="13"/>
      <c r="HX267" s="13"/>
      <c r="HY267" s="13"/>
      <c r="HZ267" s="13"/>
      <c r="IA267" s="13"/>
      <c r="IB267" s="13"/>
      <c r="IC267" s="13"/>
      <c r="ID267" s="13"/>
      <c r="IE267" s="13"/>
      <c r="IF267" s="13"/>
      <c r="IG267" s="13"/>
      <c r="IH267" s="13"/>
      <c r="II267" s="13"/>
      <c r="IJ267" s="13"/>
      <c r="IK267" s="13"/>
      <c r="IL267" s="13"/>
      <c r="IM267" s="13"/>
      <c r="IN267" s="13"/>
      <c r="IO267" s="13"/>
      <c r="IP267" s="13"/>
      <c r="IQ267" s="13"/>
      <c r="IR267" s="13"/>
      <c r="IS267" s="13"/>
      <c r="IT267" s="13"/>
      <c r="IU267" s="13"/>
      <c r="IV267" s="13"/>
      <c r="IW267" s="13"/>
      <c r="IX267" s="13"/>
      <c r="IY267" s="13"/>
      <c r="IZ267" s="13"/>
      <c r="JA267" s="13"/>
      <c r="JB267" s="13"/>
      <c r="JC267" s="13"/>
      <c r="JD267" s="13"/>
      <c r="JE267" s="13"/>
      <c r="JF267" s="13"/>
      <c r="JG267" s="13"/>
      <c r="JH267" s="13"/>
      <c r="JI267" s="13"/>
      <c r="JJ267" s="13"/>
      <c r="JK267" s="13"/>
      <c r="JL267" s="13"/>
      <c r="JM267" s="13"/>
    </row>
    <row r="268" spans="1:273" ht="15.75" x14ac:dyDescent="0.25">
      <c r="A268" s="168" t="s">
        <v>393</v>
      </c>
      <c r="B268" s="506"/>
      <c r="C268" s="507"/>
      <c r="D268" s="515"/>
      <c r="E268" s="115"/>
      <c r="F268" s="272"/>
      <c r="G268" s="227"/>
      <c r="H268" s="115"/>
      <c r="I268" s="115"/>
      <c r="J268" s="110"/>
      <c r="K268" s="110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F268" s="13"/>
      <c r="FG268" s="13"/>
      <c r="FH268" s="13"/>
      <c r="FI268" s="13"/>
      <c r="FJ268" s="13"/>
      <c r="FK268" s="13"/>
      <c r="FL268" s="13"/>
      <c r="FM268" s="13"/>
      <c r="FN268" s="13"/>
      <c r="FO268" s="13"/>
      <c r="FP268" s="13"/>
      <c r="FQ268" s="13"/>
      <c r="FR268" s="13"/>
      <c r="FS268" s="13"/>
      <c r="FT268" s="13"/>
      <c r="FU268" s="13"/>
      <c r="FV268" s="13"/>
      <c r="FW268" s="13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  <c r="GI268" s="13"/>
      <c r="GJ268" s="13"/>
      <c r="GK268" s="13"/>
      <c r="GL268" s="13"/>
      <c r="GM268" s="13"/>
      <c r="GN268" s="13"/>
      <c r="GO268" s="13"/>
      <c r="GP268" s="13"/>
      <c r="GQ268" s="13"/>
      <c r="GR268" s="13"/>
      <c r="GS268" s="13"/>
      <c r="GT268" s="13"/>
      <c r="GU268" s="13"/>
      <c r="GV268" s="13"/>
      <c r="GW268" s="13"/>
      <c r="GX268" s="13"/>
      <c r="GY268" s="13"/>
      <c r="GZ268" s="13"/>
      <c r="HA268" s="13"/>
      <c r="HB268" s="13"/>
      <c r="HC268" s="13"/>
      <c r="HD268" s="13"/>
      <c r="HE268" s="13"/>
      <c r="HF268" s="13"/>
      <c r="HG268" s="13"/>
      <c r="HH268" s="13"/>
      <c r="HI268" s="13"/>
      <c r="HJ268" s="13"/>
      <c r="HK268" s="13"/>
      <c r="HL268" s="13"/>
      <c r="HM268" s="13"/>
      <c r="HN268" s="13"/>
      <c r="HO268" s="13"/>
      <c r="HP268" s="13"/>
      <c r="HQ268" s="13"/>
      <c r="HR268" s="13"/>
      <c r="HS268" s="13"/>
      <c r="HT268" s="13"/>
      <c r="HU268" s="13"/>
      <c r="HV268" s="13"/>
      <c r="HW268" s="13"/>
      <c r="HX268" s="13"/>
      <c r="HY268" s="13"/>
      <c r="HZ268" s="13"/>
      <c r="IA268" s="13"/>
      <c r="IB268" s="13"/>
      <c r="IC268" s="13"/>
      <c r="ID268" s="13"/>
      <c r="IE268" s="13"/>
      <c r="IF268" s="13"/>
      <c r="IG268" s="13"/>
      <c r="IH268" s="13"/>
      <c r="II268" s="13"/>
      <c r="IJ268" s="13"/>
      <c r="IK268" s="13"/>
      <c r="IL268" s="13"/>
      <c r="IM268" s="13"/>
      <c r="IN268" s="13"/>
      <c r="IO268" s="13"/>
      <c r="IP268" s="13"/>
      <c r="IQ268" s="13"/>
      <c r="IR268" s="13"/>
      <c r="IS268" s="13"/>
      <c r="IT268" s="13"/>
      <c r="IU268" s="13"/>
      <c r="IV268" s="13"/>
      <c r="IW268" s="13"/>
      <c r="IX268" s="13"/>
      <c r="IY268" s="13"/>
      <c r="IZ268" s="13"/>
      <c r="JA268" s="13"/>
      <c r="JB268" s="13"/>
      <c r="JC268" s="13"/>
      <c r="JD268" s="13"/>
      <c r="JE268" s="13"/>
      <c r="JF268" s="13"/>
      <c r="JG268" s="13"/>
      <c r="JH268" s="13"/>
      <c r="JI268" s="13"/>
      <c r="JJ268" s="13"/>
      <c r="JK268" s="13"/>
      <c r="JL268" s="13"/>
      <c r="JM268" s="13"/>
    </row>
    <row r="269" spans="1:273" ht="15.75" x14ac:dyDescent="0.25">
      <c r="A269" s="168" t="s">
        <v>411</v>
      </c>
      <c r="B269" s="506"/>
      <c r="C269" s="507"/>
      <c r="D269" s="515"/>
      <c r="E269" s="115"/>
      <c r="F269" s="272"/>
      <c r="G269" s="227"/>
      <c r="H269" s="115"/>
      <c r="I269" s="115"/>
      <c r="J269" s="110"/>
      <c r="K269" s="110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  <c r="FN269" s="13"/>
      <c r="FO269" s="13"/>
      <c r="FP269" s="13"/>
      <c r="FQ269" s="13"/>
      <c r="FR269" s="13"/>
      <c r="FS269" s="13"/>
      <c r="FT269" s="13"/>
      <c r="FU269" s="13"/>
      <c r="FV269" s="13"/>
      <c r="FW269" s="13"/>
      <c r="FX269" s="13"/>
      <c r="FY269" s="13"/>
      <c r="FZ269" s="13"/>
      <c r="GA269" s="13"/>
      <c r="GB269" s="13"/>
      <c r="GC269" s="13"/>
      <c r="GD269" s="13"/>
      <c r="GE269" s="13"/>
      <c r="GF269" s="13"/>
      <c r="GG269" s="13"/>
      <c r="GH269" s="13"/>
      <c r="GI269" s="13"/>
      <c r="GJ269" s="13"/>
      <c r="GK269" s="13"/>
      <c r="GL269" s="13"/>
      <c r="GM269" s="13"/>
      <c r="GN269" s="13"/>
      <c r="GO269" s="13"/>
      <c r="GP269" s="13"/>
      <c r="GQ269" s="13"/>
      <c r="GR269" s="13"/>
      <c r="GS269" s="13"/>
      <c r="GT269" s="13"/>
      <c r="GU269" s="13"/>
      <c r="GV269" s="13"/>
      <c r="GW269" s="13"/>
      <c r="GX269" s="13"/>
      <c r="GY269" s="13"/>
      <c r="GZ269" s="13"/>
      <c r="HA269" s="13"/>
      <c r="HB269" s="13"/>
      <c r="HC269" s="13"/>
      <c r="HD269" s="13"/>
      <c r="HE269" s="13"/>
      <c r="HF269" s="13"/>
      <c r="HG269" s="13"/>
      <c r="HH269" s="13"/>
      <c r="HI269" s="13"/>
      <c r="HJ269" s="13"/>
      <c r="HK269" s="13"/>
      <c r="HL269" s="13"/>
      <c r="HM269" s="13"/>
      <c r="HN269" s="13"/>
      <c r="HO269" s="13"/>
      <c r="HP269" s="13"/>
      <c r="HQ269" s="13"/>
      <c r="HR269" s="13"/>
      <c r="HS269" s="13"/>
      <c r="HT269" s="13"/>
      <c r="HU269" s="13"/>
      <c r="HV269" s="13"/>
      <c r="HW269" s="13"/>
      <c r="HX269" s="13"/>
      <c r="HY269" s="13"/>
      <c r="HZ269" s="13"/>
      <c r="IA269" s="13"/>
      <c r="IB269" s="13"/>
      <c r="IC269" s="13"/>
      <c r="ID269" s="13"/>
      <c r="IE269" s="13"/>
      <c r="IF269" s="13"/>
      <c r="IG269" s="13"/>
      <c r="IH269" s="13"/>
      <c r="II269" s="13"/>
      <c r="IJ269" s="13"/>
      <c r="IK269" s="13"/>
      <c r="IL269" s="13"/>
      <c r="IM269" s="13"/>
      <c r="IN269" s="13"/>
      <c r="IO269" s="13"/>
      <c r="IP269" s="13"/>
      <c r="IQ269" s="13"/>
      <c r="IR269" s="13"/>
      <c r="IS269" s="13"/>
      <c r="IT269" s="13"/>
      <c r="IU269" s="13"/>
      <c r="IV269" s="13"/>
      <c r="IW269" s="13"/>
      <c r="IX269" s="13"/>
      <c r="IY269" s="13"/>
      <c r="IZ269" s="13"/>
      <c r="JA269" s="13"/>
      <c r="JB269" s="13"/>
      <c r="JC269" s="13"/>
      <c r="JD269" s="13"/>
      <c r="JE269" s="13"/>
      <c r="JF269" s="13"/>
      <c r="JG269" s="13"/>
      <c r="JH269" s="13"/>
      <c r="JI269" s="13"/>
      <c r="JJ269" s="13"/>
      <c r="JK269" s="13"/>
      <c r="JL269" s="13"/>
      <c r="JM269" s="13"/>
    </row>
    <row r="270" spans="1:273" ht="15.75" x14ac:dyDescent="0.25">
      <c r="A270" s="168" t="s">
        <v>412</v>
      </c>
      <c r="B270" s="506"/>
      <c r="C270" s="507"/>
      <c r="D270" s="515"/>
      <c r="E270" s="115"/>
      <c r="F270" s="272"/>
      <c r="G270" s="227"/>
      <c r="H270" s="115"/>
      <c r="I270" s="115"/>
      <c r="J270" s="110"/>
      <c r="K270" s="110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  <c r="FP270" s="13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  <c r="GN270" s="13"/>
      <c r="GO270" s="13"/>
      <c r="GP270" s="13"/>
      <c r="GQ270" s="13"/>
      <c r="GR270" s="13"/>
      <c r="GS270" s="13"/>
      <c r="GT270" s="13"/>
      <c r="GU270" s="13"/>
      <c r="GV270" s="13"/>
      <c r="GW270" s="13"/>
      <c r="GX270" s="13"/>
      <c r="GY270" s="13"/>
      <c r="GZ270" s="13"/>
      <c r="HA270" s="13"/>
      <c r="HB270" s="13"/>
      <c r="HC270" s="13"/>
      <c r="HD270" s="13"/>
      <c r="HE270" s="13"/>
      <c r="HF270" s="13"/>
      <c r="HG270" s="13"/>
      <c r="HH270" s="13"/>
      <c r="HI270" s="13"/>
      <c r="HJ270" s="13"/>
      <c r="HK270" s="13"/>
      <c r="HL270" s="13"/>
      <c r="HM270" s="13"/>
      <c r="HN270" s="13"/>
      <c r="HO270" s="13"/>
      <c r="HP270" s="13"/>
      <c r="HQ270" s="13"/>
      <c r="HR270" s="13"/>
      <c r="HS270" s="13"/>
      <c r="HT270" s="13"/>
      <c r="HU270" s="13"/>
      <c r="HV270" s="13"/>
      <c r="HW270" s="13"/>
      <c r="HX270" s="13"/>
      <c r="HY270" s="13"/>
      <c r="HZ270" s="13"/>
      <c r="IA270" s="13"/>
      <c r="IB270" s="13"/>
      <c r="IC270" s="13"/>
      <c r="ID270" s="13"/>
      <c r="IE270" s="13"/>
      <c r="IF270" s="13"/>
      <c r="IG270" s="13"/>
      <c r="IH270" s="13"/>
      <c r="II270" s="13"/>
      <c r="IJ270" s="13"/>
      <c r="IK270" s="13"/>
      <c r="IL270" s="13"/>
      <c r="IM270" s="13"/>
      <c r="IN270" s="13"/>
      <c r="IO270" s="13"/>
      <c r="IP270" s="13"/>
      <c r="IQ270" s="13"/>
      <c r="IR270" s="13"/>
      <c r="IS270" s="13"/>
      <c r="IT270" s="13"/>
      <c r="IU270" s="13"/>
      <c r="IV270" s="13"/>
      <c r="IW270" s="13"/>
      <c r="IX270" s="13"/>
      <c r="IY270" s="13"/>
      <c r="IZ270" s="13"/>
      <c r="JA270" s="13"/>
      <c r="JB270" s="13"/>
      <c r="JC270" s="13"/>
      <c r="JD270" s="13"/>
      <c r="JE270" s="13"/>
      <c r="JF270" s="13"/>
      <c r="JG270" s="13"/>
      <c r="JH270" s="13"/>
      <c r="JI270" s="13"/>
      <c r="JJ270" s="13"/>
      <c r="JK270" s="13"/>
      <c r="JL270" s="13"/>
      <c r="JM270" s="13"/>
    </row>
    <row r="271" spans="1:273" ht="15.75" x14ac:dyDescent="0.25">
      <c r="A271" s="168" t="s">
        <v>413</v>
      </c>
      <c r="B271" s="506"/>
      <c r="C271" s="507"/>
      <c r="D271" s="515"/>
      <c r="E271" s="115"/>
      <c r="F271" s="272"/>
      <c r="G271" s="227"/>
      <c r="H271" s="115"/>
      <c r="I271" s="115"/>
      <c r="J271" s="110"/>
      <c r="K271" s="110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  <c r="GN271" s="13"/>
      <c r="GO271" s="13"/>
      <c r="GP271" s="13"/>
      <c r="GQ271" s="13"/>
      <c r="GR271" s="13"/>
      <c r="GS271" s="13"/>
      <c r="GT271" s="13"/>
      <c r="GU271" s="13"/>
      <c r="GV271" s="13"/>
      <c r="GW271" s="13"/>
      <c r="GX271" s="13"/>
      <c r="GY271" s="13"/>
      <c r="GZ271" s="13"/>
      <c r="HA271" s="13"/>
      <c r="HB271" s="13"/>
      <c r="HC271" s="13"/>
      <c r="HD271" s="13"/>
      <c r="HE271" s="13"/>
      <c r="HF271" s="13"/>
      <c r="HG271" s="13"/>
      <c r="HH271" s="13"/>
      <c r="HI271" s="13"/>
      <c r="HJ271" s="13"/>
      <c r="HK271" s="13"/>
      <c r="HL271" s="13"/>
      <c r="HM271" s="13"/>
      <c r="HN271" s="13"/>
      <c r="HO271" s="13"/>
      <c r="HP271" s="13"/>
      <c r="HQ271" s="13"/>
      <c r="HR271" s="13"/>
      <c r="HS271" s="13"/>
      <c r="HT271" s="13"/>
      <c r="HU271" s="13"/>
      <c r="HV271" s="13"/>
      <c r="HW271" s="13"/>
      <c r="HX271" s="13"/>
      <c r="HY271" s="13"/>
      <c r="HZ271" s="13"/>
      <c r="IA271" s="13"/>
      <c r="IB271" s="13"/>
      <c r="IC271" s="13"/>
      <c r="ID271" s="13"/>
      <c r="IE271" s="13"/>
      <c r="IF271" s="13"/>
      <c r="IG271" s="13"/>
      <c r="IH271" s="13"/>
      <c r="II271" s="13"/>
      <c r="IJ271" s="13"/>
      <c r="IK271" s="13"/>
      <c r="IL271" s="13"/>
      <c r="IM271" s="13"/>
      <c r="IN271" s="13"/>
      <c r="IO271" s="13"/>
      <c r="IP271" s="13"/>
      <c r="IQ271" s="13"/>
      <c r="IR271" s="13"/>
      <c r="IS271" s="13"/>
      <c r="IT271" s="13"/>
      <c r="IU271" s="13"/>
      <c r="IV271" s="13"/>
      <c r="IW271" s="13"/>
      <c r="IX271" s="13"/>
      <c r="IY271" s="13"/>
      <c r="IZ271" s="13"/>
      <c r="JA271" s="13"/>
      <c r="JB271" s="13"/>
      <c r="JC271" s="13"/>
      <c r="JD271" s="13"/>
      <c r="JE271" s="13"/>
      <c r="JF271" s="13"/>
      <c r="JG271" s="13"/>
      <c r="JH271" s="13"/>
      <c r="JI271" s="13"/>
      <c r="JJ271" s="13"/>
      <c r="JK271" s="13"/>
      <c r="JL271" s="13"/>
      <c r="JM271" s="13"/>
    </row>
    <row r="272" spans="1:273" ht="15.75" x14ac:dyDescent="0.25">
      <c r="A272" s="168" t="s">
        <v>414</v>
      </c>
      <c r="B272" s="506"/>
      <c r="C272" s="507"/>
      <c r="D272" s="515"/>
      <c r="E272" s="115"/>
      <c r="F272" s="272"/>
      <c r="G272" s="227"/>
      <c r="H272" s="115"/>
      <c r="I272" s="115"/>
      <c r="J272" s="110"/>
      <c r="K272" s="110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  <c r="GN272" s="13"/>
      <c r="GO272" s="13"/>
      <c r="GP272" s="13"/>
      <c r="GQ272" s="13"/>
      <c r="GR272" s="13"/>
      <c r="GS272" s="13"/>
      <c r="GT272" s="13"/>
      <c r="GU272" s="13"/>
      <c r="GV272" s="13"/>
      <c r="GW272" s="13"/>
      <c r="GX272" s="13"/>
      <c r="GY272" s="13"/>
      <c r="GZ272" s="13"/>
      <c r="HA272" s="13"/>
      <c r="HB272" s="13"/>
      <c r="HC272" s="13"/>
      <c r="HD272" s="13"/>
      <c r="HE272" s="13"/>
      <c r="HF272" s="13"/>
      <c r="HG272" s="13"/>
      <c r="HH272" s="13"/>
      <c r="HI272" s="13"/>
      <c r="HJ272" s="13"/>
      <c r="HK272" s="13"/>
      <c r="HL272" s="13"/>
      <c r="HM272" s="13"/>
      <c r="HN272" s="13"/>
      <c r="HO272" s="13"/>
      <c r="HP272" s="13"/>
      <c r="HQ272" s="13"/>
      <c r="HR272" s="13"/>
      <c r="HS272" s="13"/>
      <c r="HT272" s="13"/>
      <c r="HU272" s="13"/>
      <c r="HV272" s="13"/>
      <c r="HW272" s="13"/>
      <c r="HX272" s="13"/>
      <c r="HY272" s="13"/>
      <c r="HZ272" s="13"/>
      <c r="IA272" s="13"/>
      <c r="IB272" s="13"/>
      <c r="IC272" s="13"/>
      <c r="ID272" s="13"/>
      <c r="IE272" s="13"/>
      <c r="IF272" s="13"/>
      <c r="IG272" s="13"/>
      <c r="IH272" s="13"/>
      <c r="II272" s="13"/>
      <c r="IJ272" s="13"/>
      <c r="IK272" s="13"/>
      <c r="IL272" s="13"/>
      <c r="IM272" s="13"/>
      <c r="IN272" s="13"/>
      <c r="IO272" s="13"/>
      <c r="IP272" s="13"/>
      <c r="IQ272" s="13"/>
      <c r="IR272" s="13"/>
      <c r="IS272" s="13"/>
      <c r="IT272" s="13"/>
      <c r="IU272" s="13"/>
      <c r="IV272" s="13"/>
      <c r="IW272" s="13"/>
      <c r="IX272" s="13"/>
      <c r="IY272" s="13"/>
      <c r="IZ272" s="13"/>
      <c r="JA272" s="13"/>
      <c r="JB272" s="13"/>
      <c r="JC272" s="13"/>
      <c r="JD272" s="13"/>
      <c r="JE272" s="13"/>
      <c r="JF272" s="13"/>
      <c r="JG272" s="13"/>
      <c r="JH272" s="13"/>
      <c r="JI272" s="13"/>
      <c r="JJ272" s="13"/>
      <c r="JK272" s="13"/>
      <c r="JL272" s="13"/>
      <c r="JM272" s="13"/>
    </row>
    <row r="273" spans="1:273" ht="15.75" x14ac:dyDescent="0.25">
      <c r="A273" s="168" t="s">
        <v>415</v>
      </c>
      <c r="B273" s="506"/>
      <c r="C273" s="507"/>
      <c r="D273" s="515"/>
      <c r="E273" s="115"/>
      <c r="F273" s="272"/>
      <c r="G273" s="227"/>
      <c r="H273" s="115"/>
      <c r="I273" s="115"/>
      <c r="J273" s="110"/>
      <c r="K273" s="110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  <c r="GN273" s="13"/>
      <c r="GO273" s="13"/>
      <c r="GP273" s="13"/>
      <c r="GQ273" s="13"/>
      <c r="GR273" s="13"/>
      <c r="GS273" s="13"/>
      <c r="GT273" s="13"/>
      <c r="GU273" s="13"/>
      <c r="GV273" s="13"/>
      <c r="GW273" s="13"/>
      <c r="GX273" s="13"/>
      <c r="GY273" s="13"/>
      <c r="GZ273" s="13"/>
      <c r="HA273" s="13"/>
      <c r="HB273" s="13"/>
      <c r="HC273" s="13"/>
      <c r="HD273" s="13"/>
      <c r="HE273" s="13"/>
      <c r="HF273" s="13"/>
      <c r="HG273" s="13"/>
      <c r="HH273" s="13"/>
      <c r="HI273" s="13"/>
      <c r="HJ273" s="13"/>
      <c r="HK273" s="13"/>
      <c r="HL273" s="13"/>
      <c r="HM273" s="13"/>
      <c r="HN273" s="13"/>
      <c r="HO273" s="13"/>
      <c r="HP273" s="13"/>
      <c r="HQ273" s="13"/>
      <c r="HR273" s="13"/>
      <c r="HS273" s="13"/>
      <c r="HT273" s="13"/>
      <c r="HU273" s="13"/>
      <c r="HV273" s="13"/>
      <c r="HW273" s="13"/>
      <c r="HX273" s="13"/>
      <c r="HY273" s="13"/>
      <c r="HZ273" s="13"/>
      <c r="IA273" s="13"/>
      <c r="IB273" s="13"/>
      <c r="IC273" s="13"/>
      <c r="ID273" s="13"/>
      <c r="IE273" s="13"/>
      <c r="IF273" s="13"/>
      <c r="IG273" s="13"/>
      <c r="IH273" s="13"/>
      <c r="II273" s="13"/>
      <c r="IJ273" s="13"/>
      <c r="IK273" s="13"/>
      <c r="IL273" s="13"/>
      <c r="IM273" s="13"/>
      <c r="IN273" s="13"/>
      <c r="IO273" s="13"/>
      <c r="IP273" s="13"/>
      <c r="IQ273" s="13"/>
      <c r="IR273" s="13"/>
      <c r="IS273" s="13"/>
      <c r="IT273" s="13"/>
      <c r="IU273" s="13"/>
      <c r="IV273" s="13"/>
      <c r="IW273" s="13"/>
      <c r="IX273" s="13"/>
      <c r="IY273" s="13"/>
      <c r="IZ273" s="13"/>
      <c r="JA273" s="13"/>
      <c r="JB273" s="13"/>
      <c r="JC273" s="13"/>
      <c r="JD273" s="13"/>
      <c r="JE273" s="13"/>
      <c r="JF273" s="13"/>
      <c r="JG273" s="13"/>
      <c r="JH273" s="13"/>
      <c r="JI273" s="13"/>
      <c r="JJ273" s="13"/>
      <c r="JK273" s="13"/>
      <c r="JL273" s="13"/>
      <c r="JM273" s="13"/>
    </row>
    <row r="274" spans="1:273" ht="15.75" x14ac:dyDescent="0.25">
      <c r="A274" s="170"/>
      <c r="B274" s="683" t="s">
        <v>196</v>
      </c>
      <c r="C274" s="684"/>
      <c r="D274" s="684"/>
      <c r="E274" s="212" t="s">
        <v>9</v>
      </c>
      <c r="F274" s="212" t="s">
        <v>9</v>
      </c>
      <c r="G274" s="212" t="s">
        <v>9</v>
      </c>
      <c r="H274" s="137">
        <f>SUM(H254:H273)</f>
        <v>485380</v>
      </c>
      <c r="I274" s="233">
        <f>372600+150000+22750+18630</f>
        <v>563980</v>
      </c>
      <c r="J274" s="233">
        <f>372600+150000+22750+18630</f>
        <v>563980</v>
      </c>
      <c r="K274" s="233">
        <v>0</v>
      </c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  <c r="GN274" s="13"/>
      <c r="GO274" s="13"/>
      <c r="GP274" s="13"/>
      <c r="GQ274" s="13"/>
      <c r="GR274" s="13"/>
      <c r="GS274" s="13"/>
      <c r="GT274" s="13"/>
      <c r="GU274" s="13"/>
      <c r="GV274" s="13"/>
      <c r="GW274" s="13"/>
      <c r="GX274" s="13"/>
      <c r="GY274" s="13"/>
      <c r="GZ274" s="13"/>
      <c r="HA274" s="13"/>
      <c r="HB274" s="13"/>
      <c r="HC274" s="13"/>
      <c r="HD274" s="13"/>
      <c r="HE274" s="13"/>
      <c r="HF274" s="13"/>
      <c r="HG274" s="13"/>
      <c r="HH274" s="13"/>
      <c r="HI274" s="13"/>
      <c r="HJ274" s="13"/>
      <c r="HK274" s="13"/>
      <c r="HL274" s="13"/>
      <c r="HM274" s="13"/>
      <c r="HN274" s="13"/>
      <c r="HO274" s="13"/>
      <c r="HP274" s="13"/>
      <c r="HQ274" s="13"/>
      <c r="HR274" s="13"/>
      <c r="HS274" s="13"/>
      <c r="HT274" s="13"/>
      <c r="HU274" s="13"/>
      <c r="HV274" s="13"/>
      <c r="HW274" s="13"/>
      <c r="HX274" s="13"/>
      <c r="HY274" s="13"/>
      <c r="HZ274" s="13"/>
      <c r="IA274" s="13"/>
      <c r="IB274" s="13"/>
      <c r="IC274" s="13"/>
      <c r="ID274" s="13"/>
      <c r="IE274" s="13"/>
      <c r="IF274" s="13"/>
      <c r="IG274" s="13"/>
      <c r="IH274" s="13"/>
      <c r="II274" s="13"/>
      <c r="IJ274" s="13"/>
      <c r="IK274" s="13"/>
      <c r="IL274" s="13"/>
      <c r="IM274" s="13"/>
      <c r="IN274" s="13"/>
      <c r="IO274" s="13"/>
      <c r="IP274" s="13"/>
      <c r="IQ274" s="13"/>
      <c r="IR274" s="13"/>
      <c r="IS274" s="13"/>
      <c r="IT274" s="13"/>
      <c r="IU274" s="13"/>
      <c r="IV274" s="13"/>
      <c r="IW274" s="13"/>
      <c r="IX274" s="13"/>
      <c r="IY274" s="13"/>
      <c r="IZ274" s="13"/>
      <c r="JA274" s="13"/>
      <c r="JB274" s="13"/>
      <c r="JC274" s="13"/>
      <c r="JD274" s="13"/>
      <c r="JE274" s="13"/>
      <c r="JF274" s="13"/>
      <c r="JG274" s="13"/>
      <c r="JH274" s="13"/>
      <c r="JI274" s="13"/>
      <c r="JJ274" s="13"/>
      <c r="JK274" s="13"/>
      <c r="JL274" s="13"/>
      <c r="JM274" s="13"/>
    </row>
    <row r="275" spans="1:273" x14ac:dyDescent="0.25">
      <c r="A275" s="55"/>
      <c r="B275" s="177"/>
      <c r="C275" s="158"/>
      <c r="D275" s="158"/>
      <c r="E275" s="178"/>
      <c r="F275" s="178"/>
      <c r="G275" s="178"/>
      <c r="H275" s="179"/>
      <c r="I275" s="179"/>
      <c r="J275" s="179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  <c r="GN275" s="13"/>
      <c r="GO275" s="13"/>
      <c r="GP275" s="13"/>
      <c r="GQ275" s="13"/>
      <c r="GR275" s="13"/>
      <c r="GS275" s="13"/>
      <c r="GT275" s="13"/>
      <c r="GU275" s="13"/>
      <c r="GV275" s="13"/>
      <c r="GW275" s="13"/>
      <c r="GX275" s="13"/>
      <c r="GY275" s="13"/>
      <c r="GZ275" s="13"/>
      <c r="HA275" s="13"/>
      <c r="HB275" s="13"/>
      <c r="HC275" s="13"/>
      <c r="HD275" s="13"/>
      <c r="HE275" s="13"/>
      <c r="HF275" s="13"/>
      <c r="HG275" s="13"/>
      <c r="HH275" s="13"/>
      <c r="HI275" s="13"/>
      <c r="HJ275" s="13"/>
      <c r="HK275" s="13"/>
      <c r="HL275" s="13"/>
      <c r="HM275" s="13"/>
      <c r="HN275" s="13"/>
      <c r="HO275" s="13"/>
      <c r="HP275" s="13"/>
      <c r="HQ275" s="13"/>
      <c r="HR275" s="13"/>
      <c r="HS275" s="13"/>
      <c r="HT275" s="13"/>
      <c r="HU275" s="13"/>
      <c r="HV275" s="13"/>
      <c r="HW275" s="13"/>
      <c r="HX275" s="13"/>
      <c r="HY275" s="13"/>
      <c r="HZ275" s="13"/>
      <c r="IA275" s="13"/>
      <c r="IB275" s="13"/>
      <c r="IC275" s="13"/>
      <c r="ID275" s="13"/>
      <c r="IE275" s="13"/>
      <c r="IF275" s="13"/>
      <c r="IG275" s="13"/>
      <c r="IH275" s="13"/>
      <c r="II275" s="13"/>
      <c r="IJ275" s="13"/>
      <c r="IK275" s="13"/>
      <c r="IL275" s="13"/>
      <c r="IM275" s="13"/>
      <c r="IN275" s="13"/>
      <c r="IO275" s="13"/>
      <c r="IP275" s="13"/>
      <c r="IQ275" s="13"/>
      <c r="IR275" s="13"/>
      <c r="IS275" s="13"/>
      <c r="IT275" s="13"/>
      <c r="IU275" s="13"/>
      <c r="IV275" s="13"/>
      <c r="IW275" s="13"/>
      <c r="IX275" s="13"/>
      <c r="IY275" s="13"/>
      <c r="IZ275" s="13"/>
      <c r="JA275" s="13"/>
      <c r="JB275" s="13"/>
      <c r="JC275" s="13"/>
      <c r="JD275" s="13"/>
      <c r="JE275" s="13"/>
      <c r="JF275" s="13"/>
      <c r="JG275" s="13"/>
      <c r="JH275" s="13"/>
      <c r="JI275" s="13"/>
      <c r="JJ275" s="13"/>
      <c r="JK275" s="13"/>
      <c r="JL275" s="13"/>
      <c r="JM275" s="13"/>
    </row>
    <row r="276" spans="1:273" ht="15.75" x14ac:dyDescent="0.25">
      <c r="A276" s="45"/>
      <c r="B276" s="30" t="s">
        <v>198</v>
      </c>
      <c r="C276" s="582" t="s">
        <v>109</v>
      </c>
      <c r="D276" s="583"/>
      <c r="E276" s="583"/>
      <c r="F276" s="583"/>
      <c r="G276" s="583"/>
      <c r="H276" s="583"/>
      <c r="I276" s="583"/>
      <c r="J276" s="58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  <c r="GN276" s="13"/>
      <c r="GO276" s="13"/>
      <c r="GP276" s="13"/>
      <c r="GQ276" s="13"/>
      <c r="GR276" s="13"/>
      <c r="GS276" s="13"/>
      <c r="GT276" s="13"/>
      <c r="GU276" s="13"/>
      <c r="GV276" s="13"/>
      <c r="GW276" s="13"/>
      <c r="GX276" s="13"/>
      <c r="GY276" s="13"/>
      <c r="GZ276" s="13"/>
      <c r="HA276" s="13"/>
      <c r="HB276" s="13"/>
      <c r="HC276" s="13"/>
      <c r="HD276" s="13"/>
      <c r="HE276" s="13"/>
      <c r="HF276" s="13"/>
      <c r="HG276" s="13"/>
      <c r="HH276" s="13"/>
      <c r="HI276" s="13"/>
      <c r="HJ276" s="13"/>
      <c r="HK276" s="13"/>
      <c r="HL276" s="13"/>
      <c r="HM276" s="13"/>
      <c r="HN276" s="13"/>
      <c r="HO276" s="13"/>
      <c r="HP276" s="13"/>
      <c r="HQ276" s="13"/>
      <c r="HR276" s="13"/>
      <c r="HS276" s="13"/>
      <c r="HT276" s="13"/>
      <c r="HU276" s="13"/>
      <c r="HV276" s="13"/>
      <c r="HW276" s="13"/>
      <c r="HX276" s="13"/>
      <c r="HY276" s="13"/>
      <c r="HZ276" s="13"/>
      <c r="IA276" s="13"/>
      <c r="IB276" s="13"/>
      <c r="IC276" s="13"/>
      <c r="ID276" s="13"/>
      <c r="IE276" s="13"/>
      <c r="IF276" s="13"/>
      <c r="IG276" s="13"/>
      <c r="IH276" s="13"/>
      <c r="II276" s="13"/>
      <c r="IJ276" s="13"/>
      <c r="IK276" s="13"/>
      <c r="IL276" s="13"/>
      <c r="IM276" s="13"/>
      <c r="IN276" s="13"/>
      <c r="IO276" s="13"/>
      <c r="IP276" s="13"/>
      <c r="IQ276" s="13"/>
      <c r="IR276" s="13"/>
      <c r="IS276" s="13"/>
      <c r="IT276" s="13"/>
      <c r="IU276" s="13"/>
      <c r="IV276" s="13"/>
      <c r="IW276" s="13"/>
      <c r="IX276" s="13"/>
      <c r="IY276" s="13"/>
      <c r="IZ276" s="13"/>
      <c r="JA276" s="13"/>
      <c r="JB276" s="13"/>
      <c r="JC276" s="13"/>
      <c r="JD276" s="13"/>
      <c r="JE276" s="13"/>
      <c r="JF276" s="13"/>
      <c r="JG276" s="13"/>
      <c r="JH276" s="13"/>
      <c r="JI276" s="13"/>
      <c r="JJ276" s="13"/>
      <c r="JK276" s="13"/>
      <c r="JL276" s="13"/>
      <c r="JM276" s="13"/>
    </row>
    <row r="277" spans="1:273" x14ac:dyDescent="0.25"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  <c r="GN277" s="13"/>
      <c r="GO277" s="13"/>
      <c r="GP277" s="13"/>
      <c r="GQ277" s="13"/>
      <c r="GR277" s="13"/>
      <c r="GS277" s="13"/>
      <c r="GT277" s="13"/>
      <c r="GU277" s="13"/>
      <c r="GV277" s="13"/>
      <c r="GW277" s="13"/>
      <c r="GX277" s="13"/>
      <c r="GY277" s="13"/>
      <c r="GZ277" s="13"/>
      <c r="HA277" s="13"/>
      <c r="HB277" s="13"/>
      <c r="HC277" s="13"/>
      <c r="HD277" s="13"/>
      <c r="HE277" s="13"/>
      <c r="HF277" s="13"/>
      <c r="HG277" s="13"/>
      <c r="HH277" s="13"/>
      <c r="HI277" s="13"/>
      <c r="HJ277" s="13"/>
      <c r="HK277" s="13"/>
      <c r="HL277" s="13"/>
      <c r="HM277" s="13"/>
      <c r="HN277" s="13"/>
      <c r="HO277" s="13"/>
      <c r="HP277" s="13"/>
      <c r="HQ277" s="13"/>
      <c r="HR277" s="13"/>
      <c r="HS277" s="13"/>
      <c r="HT277" s="13"/>
      <c r="HU277" s="13"/>
      <c r="HV277" s="13"/>
      <c r="HW277" s="13"/>
      <c r="HX277" s="13"/>
      <c r="HY277" s="13"/>
      <c r="HZ277" s="13"/>
      <c r="IA277" s="13"/>
      <c r="IB277" s="13"/>
      <c r="IC277" s="13"/>
      <c r="ID277" s="13"/>
      <c r="IE277" s="13"/>
      <c r="IF277" s="13"/>
      <c r="IG277" s="13"/>
      <c r="IH277" s="13"/>
      <c r="II277" s="13"/>
      <c r="IJ277" s="13"/>
      <c r="IK277" s="13"/>
      <c r="IL277" s="13"/>
      <c r="IM277" s="13"/>
      <c r="IN277" s="13"/>
      <c r="IO277" s="13"/>
      <c r="IP277" s="13"/>
      <c r="IQ277" s="13"/>
      <c r="IR277" s="13"/>
      <c r="IS277" s="13"/>
      <c r="IT277" s="13"/>
      <c r="IU277" s="13"/>
      <c r="IV277" s="13"/>
      <c r="IW277" s="13"/>
      <c r="IX277" s="13"/>
      <c r="IY277" s="13"/>
      <c r="IZ277" s="13"/>
      <c r="JA277" s="13"/>
      <c r="JB277" s="13"/>
      <c r="JC277" s="13"/>
      <c r="JD277" s="13"/>
      <c r="JE277" s="13"/>
      <c r="JF277" s="13"/>
      <c r="JG277" s="13"/>
      <c r="JH277" s="13"/>
      <c r="JI277" s="13"/>
      <c r="JJ277" s="13"/>
      <c r="JK277" s="13"/>
      <c r="JL277" s="13"/>
      <c r="JM277" s="13"/>
    </row>
    <row r="278" spans="1:273" ht="90" x14ac:dyDescent="0.25">
      <c r="A278" s="585" t="s">
        <v>200</v>
      </c>
      <c r="B278" s="584"/>
      <c r="C278" s="584"/>
      <c r="D278" s="584"/>
      <c r="E278" s="584"/>
      <c r="F278" s="584"/>
      <c r="G278" s="584"/>
      <c r="H278" s="458"/>
      <c r="I278" s="241" t="s">
        <v>273</v>
      </c>
      <c r="J278" s="241" t="s">
        <v>274</v>
      </c>
      <c r="K278" s="241" t="s">
        <v>278</v>
      </c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  <c r="FN278" s="13"/>
      <c r="FO278" s="13"/>
      <c r="FP278" s="13"/>
      <c r="FQ278" s="13"/>
      <c r="FR278" s="13"/>
      <c r="FS278" s="13"/>
      <c r="FT278" s="13"/>
      <c r="FU278" s="13"/>
      <c r="FV278" s="13"/>
      <c r="FW278" s="13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  <c r="GN278" s="13"/>
      <c r="GO278" s="13"/>
      <c r="GP278" s="13"/>
      <c r="GQ278" s="13"/>
      <c r="GR278" s="13"/>
      <c r="GS278" s="13"/>
      <c r="GT278" s="13"/>
      <c r="GU278" s="13"/>
      <c r="GV278" s="13"/>
      <c r="GW278" s="13"/>
      <c r="GX278" s="13"/>
      <c r="GY278" s="13"/>
      <c r="GZ278" s="13"/>
      <c r="HA278" s="13"/>
      <c r="HB278" s="13"/>
      <c r="HC278" s="13"/>
      <c r="HD278" s="13"/>
      <c r="HE278" s="13"/>
      <c r="HF278" s="13"/>
      <c r="HG278" s="13"/>
      <c r="HH278" s="13"/>
      <c r="HI278" s="13"/>
      <c r="HJ278" s="13"/>
      <c r="HK278" s="13"/>
      <c r="HL278" s="13"/>
      <c r="HM278" s="13"/>
      <c r="HN278" s="13"/>
      <c r="HO278" s="13"/>
      <c r="HP278" s="13"/>
      <c r="HQ278" s="13"/>
      <c r="HR278" s="13"/>
      <c r="HS278" s="13"/>
      <c r="HT278" s="13"/>
      <c r="HU278" s="13"/>
      <c r="HV278" s="13"/>
      <c r="HW278" s="13"/>
      <c r="HX278" s="13"/>
      <c r="HY278" s="13"/>
      <c r="HZ278" s="13"/>
      <c r="IA278" s="13"/>
      <c r="IB278" s="13"/>
      <c r="IC278" s="13"/>
      <c r="ID278" s="13"/>
      <c r="IE278" s="13"/>
      <c r="IF278" s="13"/>
      <c r="IG278" s="13"/>
      <c r="IH278" s="13"/>
      <c r="II278" s="13"/>
      <c r="IJ278" s="13"/>
      <c r="IK278" s="13"/>
      <c r="IL278" s="13"/>
      <c r="IM278" s="13"/>
      <c r="IN278" s="13"/>
      <c r="IO278" s="13"/>
      <c r="IP278" s="13"/>
      <c r="IQ278" s="13"/>
      <c r="IR278" s="13"/>
      <c r="IS278" s="13"/>
      <c r="IT278" s="13"/>
      <c r="IU278" s="13"/>
      <c r="IV278" s="13"/>
      <c r="IW278" s="13"/>
      <c r="IX278" s="13"/>
      <c r="IY278" s="13"/>
      <c r="IZ278" s="13"/>
      <c r="JA278" s="13"/>
      <c r="JB278" s="13"/>
      <c r="JC278" s="13"/>
      <c r="JD278" s="13"/>
      <c r="JE278" s="13"/>
      <c r="JF278" s="13"/>
      <c r="JG278" s="13"/>
      <c r="JH278" s="13"/>
      <c r="JI278" s="13"/>
      <c r="JJ278" s="13"/>
      <c r="JK278" s="13"/>
      <c r="JL278" s="13"/>
      <c r="JM278" s="13"/>
    </row>
    <row r="279" spans="1:273" ht="45" x14ac:dyDescent="0.25">
      <c r="A279" s="241" t="s">
        <v>201</v>
      </c>
      <c r="B279" s="457" t="s">
        <v>238</v>
      </c>
      <c r="C279" s="584"/>
      <c r="D279" s="458"/>
      <c r="E279" s="47" t="s">
        <v>258</v>
      </c>
      <c r="F279" s="47" t="s">
        <v>269</v>
      </c>
      <c r="G279" s="47" t="s">
        <v>338</v>
      </c>
      <c r="H279" s="47" t="s">
        <v>270</v>
      </c>
      <c r="I279" s="47" t="s">
        <v>270</v>
      </c>
      <c r="J279" s="47" t="s">
        <v>270</v>
      </c>
      <c r="K279" s="47" t="s">
        <v>270</v>
      </c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13"/>
      <c r="FF279" s="13"/>
      <c r="FG279" s="13"/>
      <c r="FH279" s="13"/>
      <c r="FI279" s="13"/>
      <c r="FJ279" s="13"/>
      <c r="FK279" s="13"/>
      <c r="FL279" s="13"/>
      <c r="FM279" s="13"/>
      <c r="FN279" s="13"/>
      <c r="FO279" s="13"/>
      <c r="FP279" s="13"/>
      <c r="FQ279" s="13"/>
      <c r="FR279" s="13"/>
      <c r="FS279" s="13"/>
      <c r="FT279" s="13"/>
      <c r="FU279" s="13"/>
      <c r="FV279" s="13"/>
      <c r="FW279" s="13"/>
      <c r="FX279" s="13"/>
      <c r="FY279" s="13"/>
      <c r="FZ279" s="13"/>
      <c r="GA279" s="13"/>
      <c r="GB279" s="13"/>
      <c r="GC279" s="13"/>
      <c r="GD279" s="13"/>
      <c r="GE279" s="13"/>
      <c r="GF279" s="13"/>
      <c r="GG279" s="13"/>
      <c r="GH279" s="13"/>
      <c r="GI279" s="13"/>
      <c r="GJ279" s="13"/>
      <c r="GK279" s="13"/>
      <c r="GL279" s="13"/>
      <c r="GM279" s="13"/>
      <c r="GN279" s="13"/>
      <c r="GO279" s="13"/>
      <c r="GP279" s="13"/>
      <c r="GQ279" s="13"/>
      <c r="GR279" s="13"/>
      <c r="GS279" s="13"/>
      <c r="GT279" s="13"/>
      <c r="GU279" s="13"/>
      <c r="GV279" s="13"/>
      <c r="GW279" s="13"/>
      <c r="GX279" s="13"/>
      <c r="GY279" s="13"/>
      <c r="GZ279" s="13"/>
      <c r="HA279" s="13"/>
      <c r="HB279" s="13"/>
      <c r="HC279" s="13"/>
      <c r="HD279" s="13"/>
      <c r="HE279" s="13"/>
      <c r="HF279" s="13"/>
      <c r="HG279" s="13"/>
      <c r="HH279" s="13"/>
      <c r="HI279" s="13"/>
      <c r="HJ279" s="13"/>
      <c r="HK279" s="13"/>
      <c r="HL279" s="13"/>
      <c r="HM279" s="13"/>
      <c r="HN279" s="13"/>
      <c r="HO279" s="13"/>
      <c r="HP279" s="13"/>
      <c r="HQ279" s="13"/>
      <c r="HR279" s="13"/>
      <c r="HS279" s="13"/>
      <c r="HT279" s="13"/>
      <c r="HU279" s="13"/>
      <c r="HV279" s="13"/>
      <c r="HW279" s="13"/>
      <c r="HX279" s="13"/>
      <c r="HY279" s="13"/>
      <c r="HZ279" s="13"/>
      <c r="IA279" s="13"/>
      <c r="IB279" s="13"/>
      <c r="IC279" s="13"/>
      <c r="ID279" s="13"/>
      <c r="IE279" s="13"/>
      <c r="IF279" s="13"/>
      <c r="IG279" s="13"/>
      <c r="IH279" s="13"/>
      <c r="II279" s="13"/>
      <c r="IJ279" s="13"/>
      <c r="IK279" s="13"/>
      <c r="IL279" s="13"/>
      <c r="IM279" s="13"/>
      <c r="IN279" s="13"/>
      <c r="IO279" s="13"/>
      <c r="IP279" s="13"/>
      <c r="IQ279" s="13"/>
      <c r="IR279" s="13"/>
      <c r="IS279" s="13"/>
      <c r="IT279" s="13"/>
      <c r="IU279" s="13"/>
      <c r="IV279" s="13"/>
      <c r="IW279" s="13"/>
      <c r="IX279" s="13"/>
      <c r="IY279" s="13"/>
      <c r="IZ279" s="13"/>
      <c r="JA279" s="13"/>
      <c r="JB279" s="13"/>
      <c r="JC279" s="13"/>
      <c r="JD279" s="13"/>
      <c r="JE279" s="13"/>
      <c r="JF279" s="13"/>
      <c r="JG279" s="13"/>
      <c r="JH279" s="13"/>
      <c r="JI279" s="13"/>
      <c r="JJ279" s="13"/>
      <c r="JK279" s="13"/>
      <c r="JL279" s="13"/>
      <c r="JM279" s="13"/>
    </row>
    <row r="280" spans="1:273" x14ac:dyDescent="0.25">
      <c r="A280" s="54">
        <v>1</v>
      </c>
      <c r="B280" s="604" t="s">
        <v>1</v>
      </c>
      <c r="C280" s="605"/>
      <c r="D280" s="605"/>
      <c r="E280" s="246" t="s">
        <v>2</v>
      </c>
      <c r="F280" s="246" t="s">
        <v>124</v>
      </c>
      <c r="G280" s="246" t="s">
        <v>3</v>
      </c>
      <c r="H280" s="246" t="s">
        <v>4</v>
      </c>
      <c r="I280" s="133" t="s">
        <v>5</v>
      </c>
      <c r="J280" s="54">
        <v>8</v>
      </c>
      <c r="K280" s="54">
        <v>9</v>
      </c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  <c r="GN280" s="13"/>
      <c r="GO280" s="13"/>
      <c r="GP280" s="13"/>
      <c r="GQ280" s="13"/>
      <c r="GR280" s="13"/>
      <c r="GS280" s="13"/>
      <c r="GT280" s="13"/>
      <c r="GU280" s="13"/>
      <c r="GV280" s="13"/>
      <c r="GW280" s="13"/>
      <c r="GX280" s="13"/>
      <c r="GY280" s="13"/>
      <c r="GZ280" s="13"/>
      <c r="HA280" s="13"/>
      <c r="HB280" s="13"/>
      <c r="HC280" s="13"/>
      <c r="HD280" s="13"/>
      <c r="HE280" s="13"/>
      <c r="HF280" s="13"/>
      <c r="HG280" s="13"/>
      <c r="HH280" s="13"/>
      <c r="HI280" s="13"/>
      <c r="HJ280" s="13"/>
      <c r="HK280" s="13"/>
      <c r="HL280" s="13"/>
      <c r="HM280" s="13"/>
      <c r="HN280" s="13"/>
      <c r="HO280" s="13"/>
      <c r="HP280" s="13"/>
      <c r="HQ280" s="13"/>
      <c r="HR280" s="13"/>
      <c r="HS280" s="13"/>
      <c r="HT280" s="13"/>
      <c r="HU280" s="13"/>
      <c r="HV280" s="13"/>
      <c r="HW280" s="13"/>
      <c r="HX280" s="13"/>
      <c r="HY280" s="13"/>
      <c r="HZ280" s="13"/>
      <c r="IA280" s="13"/>
      <c r="IB280" s="13"/>
      <c r="IC280" s="13"/>
      <c r="ID280" s="13"/>
      <c r="IE280" s="13"/>
      <c r="IF280" s="13"/>
      <c r="IG280" s="13"/>
      <c r="IH280" s="13"/>
      <c r="II280" s="13"/>
      <c r="IJ280" s="13"/>
      <c r="IK280" s="13"/>
      <c r="IL280" s="13"/>
      <c r="IM280" s="13"/>
      <c r="IN280" s="13"/>
      <c r="IO280" s="13"/>
      <c r="IP280" s="13"/>
      <c r="IQ280" s="13"/>
      <c r="IR280" s="13"/>
      <c r="IS280" s="13"/>
      <c r="IT280" s="13"/>
      <c r="IU280" s="13"/>
      <c r="IV280" s="13"/>
      <c r="IW280" s="13"/>
      <c r="IX280" s="13"/>
      <c r="IY280" s="13"/>
      <c r="IZ280" s="13"/>
      <c r="JA280" s="13"/>
      <c r="JB280" s="13"/>
      <c r="JC280" s="13"/>
      <c r="JD280" s="13"/>
      <c r="JE280" s="13"/>
      <c r="JF280" s="13"/>
      <c r="JG280" s="13"/>
      <c r="JH280" s="13"/>
      <c r="JI280" s="13"/>
      <c r="JJ280" s="13"/>
      <c r="JK280" s="13"/>
      <c r="JL280" s="13"/>
      <c r="JM280" s="13"/>
    </row>
    <row r="281" spans="1:273" ht="63" x14ac:dyDescent="0.25">
      <c r="A281" s="168" t="s">
        <v>347</v>
      </c>
      <c r="B281" s="602" t="s">
        <v>248</v>
      </c>
      <c r="C281" s="685"/>
      <c r="D281" s="685"/>
      <c r="E281" s="115"/>
      <c r="F281" s="272"/>
      <c r="G281" s="267"/>
      <c r="H281" s="115"/>
      <c r="I281" s="115"/>
      <c r="J281" s="117"/>
      <c r="K281" s="174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  <c r="GN281" s="13"/>
      <c r="GO281" s="13"/>
      <c r="GP281" s="13"/>
      <c r="GQ281" s="13"/>
      <c r="GR281" s="13"/>
      <c r="GS281" s="13"/>
      <c r="GT281" s="13"/>
      <c r="GU281" s="13"/>
      <c r="GV281" s="13"/>
      <c r="GW281" s="13"/>
      <c r="GX281" s="13"/>
      <c r="GY281" s="13"/>
      <c r="GZ281" s="13"/>
      <c r="HA281" s="13"/>
      <c r="HB281" s="13"/>
      <c r="HC281" s="13"/>
      <c r="HD281" s="13"/>
      <c r="HE281" s="13"/>
      <c r="HF281" s="13"/>
      <c r="HG281" s="13"/>
      <c r="HH281" s="13"/>
      <c r="HI281" s="13"/>
      <c r="HJ281" s="13"/>
      <c r="HK281" s="13"/>
      <c r="HL281" s="13"/>
      <c r="HM281" s="13"/>
      <c r="HN281" s="13"/>
      <c r="HO281" s="13"/>
      <c r="HP281" s="13"/>
      <c r="HQ281" s="13"/>
      <c r="HR281" s="13"/>
      <c r="HS281" s="13"/>
      <c r="HT281" s="13"/>
      <c r="HU281" s="13"/>
      <c r="HV281" s="13"/>
      <c r="HW281" s="13"/>
      <c r="HX281" s="13"/>
      <c r="HY281" s="13"/>
      <c r="HZ281" s="13"/>
      <c r="IA281" s="13"/>
      <c r="IB281" s="13"/>
      <c r="IC281" s="13"/>
      <c r="ID281" s="13"/>
      <c r="IE281" s="13"/>
      <c r="IF281" s="13"/>
      <c r="IG281" s="13"/>
      <c r="IH281" s="13"/>
      <c r="II281" s="13"/>
      <c r="IJ281" s="13"/>
      <c r="IK281" s="13"/>
      <c r="IL281" s="13"/>
      <c r="IM281" s="13"/>
      <c r="IN281" s="13"/>
      <c r="IO281" s="13"/>
      <c r="IP281" s="13"/>
      <c r="IQ281" s="13"/>
      <c r="IR281" s="13"/>
      <c r="IS281" s="13"/>
      <c r="IT281" s="13"/>
      <c r="IU281" s="13"/>
      <c r="IV281" s="13"/>
      <c r="IW281" s="13"/>
      <c r="IX281" s="13"/>
      <c r="IY281" s="13"/>
      <c r="IZ281" s="13"/>
      <c r="JA281" s="13"/>
      <c r="JB281" s="13"/>
      <c r="JC281" s="13"/>
      <c r="JD281" s="13"/>
      <c r="JE281" s="13"/>
      <c r="JF281" s="13"/>
      <c r="JG281" s="13"/>
      <c r="JH281" s="13"/>
      <c r="JI281" s="13"/>
      <c r="JJ281" s="13"/>
      <c r="JK281" s="13"/>
      <c r="JL281" s="13"/>
      <c r="JM281" s="13"/>
    </row>
    <row r="282" spans="1:273" ht="15.75" x14ac:dyDescent="0.25">
      <c r="A282" s="168" t="s">
        <v>348</v>
      </c>
      <c r="B282" s="619"/>
      <c r="C282" s="686"/>
      <c r="D282" s="686"/>
      <c r="E282" s="115"/>
      <c r="F282" s="272"/>
      <c r="G282" s="267"/>
      <c r="H282" s="115"/>
      <c r="I282" s="115"/>
      <c r="J282" s="117"/>
      <c r="K282" s="174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13"/>
      <c r="GW282" s="13"/>
      <c r="GX282" s="13"/>
      <c r="GY282" s="13"/>
      <c r="GZ282" s="13"/>
      <c r="HA282" s="13"/>
      <c r="HB282" s="13"/>
      <c r="HC282" s="13"/>
      <c r="HD282" s="13"/>
      <c r="HE282" s="13"/>
      <c r="HF282" s="13"/>
      <c r="HG282" s="13"/>
      <c r="HH282" s="13"/>
      <c r="HI282" s="13"/>
      <c r="HJ282" s="13"/>
      <c r="HK282" s="13"/>
      <c r="HL282" s="13"/>
      <c r="HM282" s="13"/>
      <c r="HN282" s="13"/>
      <c r="HO282" s="13"/>
      <c r="HP282" s="13"/>
      <c r="HQ282" s="13"/>
      <c r="HR282" s="13"/>
      <c r="HS282" s="13"/>
      <c r="HT282" s="13"/>
      <c r="HU282" s="13"/>
      <c r="HV282" s="13"/>
      <c r="HW282" s="13"/>
      <c r="HX282" s="13"/>
      <c r="HY282" s="13"/>
      <c r="HZ282" s="13"/>
      <c r="IA282" s="13"/>
      <c r="IB282" s="13"/>
      <c r="IC282" s="13"/>
      <c r="ID282" s="13"/>
      <c r="IE282" s="13"/>
      <c r="IF282" s="13"/>
      <c r="IG282" s="13"/>
      <c r="IH282" s="13"/>
      <c r="II282" s="13"/>
      <c r="IJ282" s="13"/>
      <c r="IK282" s="13"/>
      <c r="IL282" s="13"/>
      <c r="IM282" s="13"/>
      <c r="IN282" s="13"/>
      <c r="IO282" s="13"/>
      <c r="IP282" s="13"/>
      <c r="IQ282" s="13"/>
      <c r="IR282" s="13"/>
      <c r="IS282" s="13"/>
      <c r="IT282" s="13"/>
      <c r="IU282" s="13"/>
      <c r="IV282" s="13"/>
      <c r="IW282" s="13"/>
      <c r="IX282" s="13"/>
      <c r="IY282" s="13"/>
      <c r="IZ282" s="13"/>
      <c r="JA282" s="13"/>
      <c r="JB282" s="13"/>
      <c r="JC282" s="13"/>
      <c r="JD282" s="13"/>
      <c r="JE282" s="13"/>
      <c r="JF282" s="13"/>
      <c r="JG282" s="13"/>
      <c r="JH282" s="13"/>
      <c r="JI282" s="13"/>
      <c r="JJ282" s="13"/>
      <c r="JK282" s="13"/>
      <c r="JL282" s="13"/>
      <c r="JM282" s="13"/>
    </row>
    <row r="283" spans="1:273" ht="15.75" x14ac:dyDescent="0.25">
      <c r="A283" s="168" t="s">
        <v>349</v>
      </c>
      <c r="B283" s="619"/>
      <c r="C283" s="686"/>
      <c r="D283" s="686"/>
      <c r="E283" s="115"/>
      <c r="F283" s="272"/>
      <c r="G283" s="267"/>
      <c r="H283" s="115"/>
      <c r="I283" s="115"/>
      <c r="J283" s="117"/>
      <c r="K283" s="174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  <c r="GN283" s="13"/>
      <c r="GO283" s="13"/>
      <c r="GP283" s="13"/>
      <c r="GQ283" s="13"/>
      <c r="GR283" s="13"/>
      <c r="GS283" s="13"/>
      <c r="GT283" s="13"/>
      <c r="GU283" s="13"/>
      <c r="GV283" s="13"/>
      <c r="GW283" s="13"/>
      <c r="GX283" s="13"/>
      <c r="GY283" s="13"/>
      <c r="GZ283" s="13"/>
      <c r="HA283" s="13"/>
      <c r="HB283" s="13"/>
      <c r="HC283" s="13"/>
      <c r="HD283" s="13"/>
      <c r="HE283" s="13"/>
      <c r="HF283" s="13"/>
      <c r="HG283" s="13"/>
      <c r="HH283" s="13"/>
      <c r="HI283" s="13"/>
      <c r="HJ283" s="13"/>
      <c r="HK283" s="13"/>
      <c r="HL283" s="13"/>
      <c r="HM283" s="13"/>
      <c r="HN283" s="13"/>
      <c r="HO283" s="13"/>
      <c r="HP283" s="13"/>
      <c r="HQ283" s="13"/>
      <c r="HR283" s="13"/>
      <c r="HS283" s="13"/>
      <c r="HT283" s="13"/>
      <c r="HU283" s="13"/>
      <c r="HV283" s="13"/>
      <c r="HW283" s="13"/>
      <c r="HX283" s="13"/>
      <c r="HY283" s="13"/>
      <c r="HZ283" s="13"/>
      <c r="IA283" s="13"/>
      <c r="IB283" s="13"/>
      <c r="IC283" s="13"/>
      <c r="ID283" s="13"/>
      <c r="IE283" s="13"/>
      <c r="IF283" s="13"/>
      <c r="IG283" s="13"/>
      <c r="IH283" s="13"/>
      <c r="II283" s="13"/>
      <c r="IJ283" s="13"/>
      <c r="IK283" s="13"/>
      <c r="IL283" s="13"/>
      <c r="IM283" s="13"/>
      <c r="IN283" s="13"/>
      <c r="IO283" s="13"/>
      <c r="IP283" s="13"/>
      <c r="IQ283" s="13"/>
      <c r="IR283" s="13"/>
      <c r="IS283" s="13"/>
      <c r="IT283" s="13"/>
      <c r="IU283" s="13"/>
      <c r="IV283" s="13"/>
      <c r="IW283" s="13"/>
      <c r="IX283" s="13"/>
      <c r="IY283" s="13"/>
      <c r="IZ283" s="13"/>
      <c r="JA283" s="13"/>
      <c r="JB283" s="13"/>
      <c r="JC283" s="13"/>
      <c r="JD283" s="13"/>
      <c r="JE283" s="13"/>
      <c r="JF283" s="13"/>
      <c r="JG283" s="13"/>
      <c r="JH283" s="13"/>
      <c r="JI283" s="13"/>
      <c r="JJ283" s="13"/>
      <c r="JK283" s="13"/>
      <c r="JL283" s="13"/>
      <c r="JM283" s="13"/>
    </row>
    <row r="284" spans="1:273" ht="15.75" x14ac:dyDescent="0.25">
      <c r="A284" s="168" t="s">
        <v>350</v>
      </c>
      <c r="B284" s="619"/>
      <c r="C284" s="686"/>
      <c r="D284" s="686"/>
      <c r="E284" s="115"/>
      <c r="F284" s="272"/>
      <c r="G284" s="267"/>
      <c r="H284" s="115"/>
      <c r="I284" s="115"/>
      <c r="J284" s="117"/>
      <c r="K284" s="174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  <c r="GN284" s="13"/>
      <c r="GO284" s="13"/>
      <c r="GP284" s="13"/>
      <c r="GQ284" s="13"/>
      <c r="GR284" s="13"/>
      <c r="GS284" s="13"/>
      <c r="GT284" s="13"/>
      <c r="GU284" s="13"/>
      <c r="GV284" s="13"/>
      <c r="GW284" s="13"/>
      <c r="GX284" s="13"/>
      <c r="GY284" s="13"/>
      <c r="GZ284" s="13"/>
      <c r="HA284" s="13"/>
      <c r="HB284" s="13"/>
      <c r="HC284" s="13"/>
      <c r="HD284" s="13"/>
      <c r="HE284" s="13"/>
      <c r="HF284" s="13"/>
      <c r="HG284" s="13"/>
      <c r="HH284" s="13"/>
      <c r="HI284" s="13"/>
      <c r="HJ284" s="13"/>
      <c r="HK284" s="13"/>
      <c r="HL284" s="13"/>
      <c r="HM284" s="13"/>
      <c r="HN284" s="13"/>
      <c r="HO284" s="13"/>
      <c r="HP284" s="13"/>
      <c r="HQ284" s="13"/>
      <c r="HR284" s="13"/>
      <c r="HS284" s="13"/>
      <c r="HT284" s="13"/>
      <c r="HU284" s="13"/>
      <c r="HV284" s="13"/>
      <c r="HW284" s="13"/>
      <c r="HX284" s="13"/>
      <c r="HY284" s="13"/>
      <c r="HZ284" s="13"/>
      <c r="IA284" s="13"/>
      <c r="IB284" s="13"/>
      <c r="IC284" s="13"/>
      <c r="ID284" s="13"/>
      <c r="IE284" s="13"/>
      <c r="IF284" s="13"/>
      <c r="IG284" s="13"/>
      <c r="IH284" s="13"/>
      <c r="II284" s="13"/>
      <c r="IJ284" s="13"/>
      <c r="IK284" s="13"/>
      <c r="IL284" s="13"/>
      <c r="IM284" s="13"/>
      <c r="IN284" s="13"/>
      <c r="IO284" s="13"/>
      <c r="IP284" s="13"/>
      <c r="IQ284" s="13"/>
      <c r="IR284" s="13"/>
      <c r="IS284" s="13"/>
      <c r="IT284" s="13"/>
      <c r="IU284" s="13"/>
      <c r="IV284" s="13"/>
      <c r="IW284" s="13"/>
      <c r="IX284" s="13"/>
      <c r="IY284" s="13"/>
      <c r="IZ284" s="13"/>
      <c r="JA284" s="13"/>
      <c r="JB284" s="13"/>
      <c r="JC284" s="13"/>
      <c r="JD284" s="13"/>
      <c r="JE284" s="13"/>
      <c r="JF284" s="13"/>
      <c r="JG284" s="13"/>
      <c r="JH284" s="13"/>
      <c r="JI284" s="13"/>
      <c r="JJ284" s="13"/>
      <c r="JK284" s="13"/>
      <c r="JL284" s="13"/>
      <c r="JM284" s="13"/>
    </row>
    <row r="285" spans="1:273" ht="15.75" x14ac:dyDescent="0.25">
      <c r="A285" s="168" t="s">
        <v>351</v>
      </c>
      <c r="B285" s="619"/>
      <c r="C285" s="686"/>
      <c r="D285" s="686"/>
      <c r="E285" s="115"/>
      <c r="F285" s="272"/>
      <c r="G285" s="267"/>
      <c r="H285" s="115"/>
      <c r="I285" s="115"/>
      <c r="J285" s="117"/>
      <c r="K285" s="174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  <c r="GU285" s="13"/>
      <c r="GV285" s="13"/>
      <c r="GW285" s="13"/>
      <c r="GX285" s="13"/>
      <c r="GY285" s="13"/>
      <c r="GZ285" s="13"/>
      <c r="HA285" s="13"/>
      <c r="HB285" s="13"/>
      <c r="HC285" s="13"/>
      <c r="HD285" s="13"/>
      <c r="HE285" s="13"/>
      <c r="HF285" s="13"/>
      <c r="HG285" s="13"/>
      <c r="HH285" s="13"/>
      <c r="HI285" s="13"/>
      <c r="HJ285" s="13"/>
      <c r="HK285" s="13"/>
      <c r="HL285" s="13"/>
      <c r="HM285" s="13"/>
      <c r="HN285" s="13"/>
      <c r="HO285" s="13"/>
      <c r="HP285" s="13"/>
      <c r="HQ285" s="13"/>
      <c r="HR285" s="13"/>
      <c r="HS285" s="13"/>
      <c r="HT285" s="13"/>
      <c r="HU285" s="13"/>
      <c r="HV285" s="13"/>
      <c r="HW285" s="13"/>
      <c r="HX285" s="13"/>
      <c r="HY285" s="13"/>
      <c r="HZ285" s="13"/>
      <c r="IA285" s="13"/>
      <c r="IB285" s="13"/>
      <c r="IC285" s="13"/>
      <c r="ID285" s="13"/>
      <c r="IE285" s="13"/>
      <c r="IF285" s="13"/>
      <c r="IG285" s="13"/>
      <c r="IH285" s="13"/>
      <c r="II285" s="13"/>
      <c r="IJ285" s="13"/>
      <c r="IK285" s="13"/>
      <c r="IL285" s="13"/>
      <c r="IM285" s="13"/>
      <c r="IN285" s="13"/>
      <c r="IO285" s="13"/>
      <c r="IP285" s="13"/>
      <c r="IQ285" s="13"/>
      <c r="IR285" s="13"/>
      <c r="IS285" s="13"/>
      <c r="IT285" s="13"/>
      <c r="IU285" s="13"/>
      <c r="IV285" s="13"/>
      <c r="IW285" s="13"/>
      <c r="IX285" s="13"/>
      <c r="IY285" s="13"/>
      <c r="IZ285" s="13"/>
      <c r="JA285" s="13"/>
      <c r="JB285" s="13"/>
      <c r="JC285" s="13"/>
      <c r="JD285" s="13"/>
      <c r="JE285" s="13"/>
      <c r="JF285" s="13"/>
      <c r="JG285" s="13"/>
      <c r="JH285" s="13"/>
      <c r="JI285" s="13"/>
      <c r="JJ285" s="13"/>
      <c r="JK285" s="13"/>
      <c r="JL285" s="13"/>
      <c r="JM285" s="13"/>
    </row>
    <row r="286" spans="1:273" ht="15.75" x14ac:dyDescent="0.25">
      <c r="A286" s="170"/>
      <c r="B286" s="683" t="s">
        <v>196</v>
      </c>
      <c r="C286" s="684"/>
      <c r="D286" s="684"/>
      <c r="E286" s="212" t="s">
        <v>9</v>
      </c>
      <c r="F286" s="212" t="s">
        <v>9</v>
      </c>
      <c r="G286" s="212" t="s">
        <v>9</v>
      </c>
      <c r="H286" s="137">
        <f>SUM(H281:H285)</f>
        <v>0</v>
      </c>
      <c r="I286" s="233">
        <f>SUM(I281:I285)</f>
        <v>0</v>
      </c>
      <c r="J286" s="233">
        <f>SUM(J281:J285)</f>
        <v>0</v>
      </c>
      <c r="K286" s="233">
        <f>SUM(K281:K285)</f>
        <v>0</v>
      </c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3"/>
      <c r="GT286" s="13"/>
      <c r="GU286" s="13"/>
      <c r="GV286" s="13"/>
      <c r="GW286" s="13"/>
      <c r="GX286" s="13"/>
      <c r="GY286" s="13"/>
      <c r="GZ286" s="13"/>
      <c r="HA286" s="13"/>
      <c r="HB286" s="13"/>
      <c r="HC286" s="13"/>
      <c r="HD286" s="13"/>
      <c r="HE286" s="13"/>
      <c r="HF286" s="13"/>
      <c r="HG286" s="13"/>
      <c r="HH286" s="13"/>
      <c r="HI286" s="13"/>
      <c r="HJ286" s="13"/>
      <c r="HK286" s="13"/>
      <c r="HL286" s="13"/>
      <c r="HM286" s="13"/>
      <c r="HN286" s="13"/>
      <c r="HO286" s="13"/>
      <c r="HP286" s="13"/>
      <c r="HQ286" s="13"/>
      <c r="HR286" s="13"/>
      <c r="HS286" s="13"/>
      <c r="HT286" s="13"/>
      <c r="HU286" s="13"/>
      <c r="HV286" s="13"/>
      <c r="HW286" s="13"/>
      <c r="HX286" s="13"/>
      <c r="HY286" s="13"/>
      <c r="HZ286" s="13"/>
      <c r="IA286" s="13"/>
      <c r="IB286" s="13"/>
      <c r="IC286" s="13"/>
      <c r="ID286" s="13"/>
      <c r="IE286" s="13"/>
      <c r="IF286" s="13"/>
      <c r="IG286" s="13"/>
      <c r="IH286" s="13"/>
      <c r="II286" s="13"/>
      <c r="IJ286" s="13"/>
      <c r="IK286" s="13"/>
      <c r="IL286" s="13"/>
      <c r="IM286" s="13"/>
      <c r="IN286" s="13"/>
      <c r="IO286" s="13"/>
      <c r="IP286" s="13"/>
      <c r="IQ286" s="13"/>
      <c r="IR286" s="13"/>
      <c r="IS286" s="13"/>
      <c r="IT286" s="13"/>
      <c r="IU286" s="13"/>
      <c r="IV286" s="13"/>
      <c r="IW286" s="13"/>
      <c r="IX286" s="13"/>
      <c r="IY286" s="13"/>
      <c r="IZ286" s="13"/>
      <c r="JA286" s="13"/>
      <c r="JB286" s="13"/>
      <c r="JC286" s="13"/>
      <c r="JD286" s="13"/>
      <c r="JE286" s="13"/>
      <c r="JF286" s="13"/>
      <c r="JG286" s="13"/>
      <c r="JH286" s="13"/>
      <c r="JI286" s="13"/>
      <c r="JJ286" s="13"/>
      <c r="JK286" s="13"/>
      <c r="JL286" s="13"/>
      <c r="JM286" s="13"/>
    </row>
    <row r="287" spans="1:273" x14ac:dyDescent="0.25"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  <c r="EV287" s="13"/>
      <c r="EW287" s="13"/>
      <c r="EX287" s="13"/>
      <c r="EY287" s="13"/>
      <c r="EZ287" s="13"/>
      <c r="FA287" s="13"/>
      <c r="FB287" s="13"/>
      <c r="FC287" s="13"/>
      <c r="FD287" s="13"/>
      <c r="FE287" s="13"/>
      <c r="FF287" s="13"/>
      <c r="FG287" s="13"/>
      <c r="FH287" s="13"/>
      <c r="FI287" s="13"/>
      <c r="FJ287" s="13"/>
      <c r="FK287" s="13"/>
      <c r="FL287" s="13"/>
      <c r="FM287" s="13"/>
      <c r="FN287" s="13"/>
      <c r="FO287" s="13"/>
      <c r="FP287" s="13"/>
      <c r="FQ287" s="13"/>
      <c r="FR287" s="13"/>
      <c r="FS287" s="13"/>
      <c r="FT287" s="13"/>
      <c r="FU287" s="13"/>
      <c r="FV287" s="13"/>
      <c r="FW287" s="13"/>
      <c r="FX287" s="13"/>
      <c r="FY287" s="13"/>
      <c r="FZ287" s="13"/>
      <c r="GA287" s="13"/>
      <c r="GB287" s="13"/>
      <c r="GC287" s="13"/>
      <c r="GD287" s="13"/>
      <c r="GE287" s="13"/>
      <c r="GF287" s="13"/>
      <c r="GG287" s="13"/>
      <c r="GH287" s="13"/>
      <c r="GI287" s="13"/>
      <c r="GJ287" s="13"/>
      <c r="GK287" s="13"/>
      <c r="GL287" s="13"/>
      <c r="GM287" s="13"/>
      <c r="GN287" s="13"/>
      <c r="GO287" s="13"/>
      <c r="GP287" s="13"/>
      <c r="GQ287" s="13"/>
      <c r="GR287" s="13"/>
      <c r="GS287" s="13"/>
      <c r="GT287" s="13"/>
      <c r="GU287" s="13"/>
      <c r="GV287" s="13"/>
      <c r="GW287" s="13"/>
      <c r="GX287" s="13"/>
      <c r="GY287" s="13"/>
      <c r="GZ287" s="13"/>
      <c r="HA287" s="13"/>
      <c r="HB287" s="13"/>
      <c r="HC287" s="13"/>
      <c r="HD287" s="13"/>
      <c r="HE287" s="13"/>
      <c r="HF287" s="13"/>
      <c r="HG287" s="13"/>
      <c r="HH287" s="13"/>
      <c r="HI287" s="13"/>
      <c r="HJ287" s="13"/>
      <c r="HK287" s="13"/>
      <c r="HL287" s="13"/>
      <c r="HM287" s="13"/>
      <c r="HN287" s="13"/>
      <c r="HO287" s="13"/>
      <c r="HP287" s="13"/>
      <c r="HQ287" s="13"/>
      <c r="HR287" s="13"/>
      <c r="HS287" s="13"/>
      <c r="HT287" s="13"/>
      <c r="HU287" s="13"/>
      <c r="HV287" s="13"/>
      <c r="HW287" s="13"/>
      <c r="HX287" s="13"/>
      <c r="HY287" s="13"/>
      <c r="HZ287" s="13"/>
      <c r="IA287" s="13"/>
      <c r="IB287" s="13"/>
      <c r="IC287" s="13"/>
      <c r="ID287" s="13"/>
      <c r="IE287" s="13"/>
      <c r="IF287" s="13"/>
      <c r="IG287" s="13"/>
      <c r="IH287" s="13"/>
      <c r="II287" s="13"/>
      <c r="IJ287" s="13"/>
      <c r="IK287" s="13"/>
      <c r="IL287" s="13"/>
      <c r="IM287" s="13"/>
      <c r="IN287" s="13"/>
      <c r="IO287" s="13"/>
      <c r="IP287" s="13"/>
      <c r="IQ287" s="13"/>
      <c r="IR287" s="13"/>
      <c r="IS287" s="13"/>
      <c r="IT287" s="13"/>
      <c r="IU287" s="13"/>
      <c r="IV287" s="13"/>
      <c r="IW287" s="13"/>
      <c r="IX287" s="13"/>
      <c r="IY287" s="13"/>
      <c r="IZ287" s="13"/>
      <c r="JA287" s="13"/>
      <c r="JB287" s="13"/>
      <c r="JC287" s="13"/>
      <c r="JD287" s="13"/>
      <c r="JE287" s="13"/>
      <c r="JF287" s="13"/>
      <c r="JG287" s="13"/>
      <c r="JH287" s="13"/>
      <c r="JI287" s="13"/>
      <c r="JJ287" s="13"/>
      <c r="JK287" s="13"/>
      <c r="JL287" s="13"/>
      <c r="JM287" s="13"/>
    </row>
    <row r="288" spans="1:273" ht="15.75" x14ac:dyDescent="0.25">
      <c r="A288" s="45"/>
      <c r="B288" s="30" t="s">
        <v>198</v>
      </c>
      <c r="C288" s="582" t="s">
        <v>100</v>
      </c>
      <c r="D288" s="583"/>
      <c r="E288" s="583"/>
      <c r="F288" s="583"/>
      <c r="G288" s="583"/>
      <c r="H288" s="583"/>
      <c r="I288" s="583"/>
      <c r="J288" s="58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  <c r="HF288" s="13"/>
      <c r="HG288" s="13"/>
      <c r="HH288" s="13"/>
      <c r="HI288" s="13"/>
      <c r="HJ288" s="13"/>
      <c r="HK288" s="13"/>
      <c r="HL288" s="13"/>
      <c r="HM288" s="13"/>
      <c r="HN288" s="13"/>
      <c r="HO288" s="13"/>
      <c r="HP288" s="13"/>
      <c r="HQ288" s="13"/>
      <c r="HR288" s="13"/>
      <c r="HS288" s="13"/>
      <c r="HT288" s="13"/>
      <c r="HU288" s="13"/>
      <c r="HV288" s="13"/>
      <c r="HW288" s="13"/>
      <c r="HX288" s="13"/>
      <c r="HY288" s="13"/>
      <c r="HZ288" s="13"/>
      <c r="IA288" s="13"/>
      <c r="IB288" s="13"/>
      <c r="IC288" s="13"/>
      <c r="ID288" s="13"/>
      <c r="IE288" s="13"/>
      <c r="IF288" s="13"/>
      <c r="IG288" s="13"/>
      <c r="IH288" s="13"/>
      <c r="II288" s="13"/>
      <c r="IJ288" s="13"/>
      <c r="IK288" s="13"/>
      <c r="IL288" s="13"/>
      <c r="IM288" s="13"/>
      <c r="IN288" s="13"/>
      <c r="IO288" s="13"/>
      <c r="IP288" s="13"/>
      <c r="IQ288" s="13"/>
      <c r="IR288" s="13"/>
      <c r="IS288" s="13"/>
      <c r="IT288" s="13"/>
      <c r="IU288" s="13"/>
      <c r="IV288" s="13"/>
      <c r="IW288" s="13"/>
      <c r="IX288" s="13"/>
      <c r="IY288" s="13"/>
      <c r="IZ288" s="13"/>
      <c r="JA288" s="13"/>
      <c r="JB288" s="13"/>
      <c r="JC288" s="13"/>
      <c r="JD288" s="13"/>
      <c r="JE288" s="13"/>
      <c r="JF288" s="13"/>
      <c r="JG288" s="13"/>
      <c r="JH288" s="13"/>
      <c r="JI288" s="13"/>
      <c r="JJ288" s="13"/>
      <c r="JK288" s="13"/>
      <c r="JL288" s="13"/>
      <c r="JM288" s="13"/>
    </row>
    <row r="289" spans="1:273" x14ac:dyDescent="0.25"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  <c r="FN289" s="13"/>
      <c r="FO289" s="13"/>
      <c r="FP289" s="13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  <c r="GN289" s="13"/>
      <c r="GO289" s="13"/>
      <c r="GP289" s="13"/>
      <c r="GQ289" s="13"/>
      <c r="GR289" s="13"/>
      <c r="GS289" s="13"/>
      <c r="GT289" s="13"/>
      <c r="GU289" s="13"/>
      <c r="GV289" s="13"/>
      <c r="GW289" s="13"/>
      <c r="GX289" s="13"/>
      <c r="GY289" s="13"/>
      <c r="GZ289" s="13"/>
      <c r="HA289" s="13"/>
      <c r="HB289" s="13"/>
      <c r="HC289" s="13"/>
      <c r="HD289" s="13"/>
      <c r="HE289" s="13"/>
      <c r="HF289" s="13"/>
      <c r="HG289" s="13"/>
      <c r="HH289" s="13"/>
      <c r="HI289" s="13"/>
      <c r="HJ289" s="13"/>
      <c r="HK289" s="13"/>
      <c r="HL289" s="13"/>
      <c r="HM289" s="13"/>
      <c r="HN289" s="13"/>
      <c r="HO289" s="13"/>
      <c r="HP289" s="13"/>
      <c r="HQ289" s="13"/>
      <c r="HR289" s="13"/>
      <c r="HS289" s="13"/>
      <c r="HT289" s="13"/>
      <c r="HU289" s="13"/>
      <c r="HV289" s="13"/>
      <c r="HW289" s="13"/>
      <c r="HX289" s="13"/>
      <c r="HY289" s="13"/>
      <c r="HZ289" s="13"/>
      <c r="IA289" s="13"/>
      <c r="IB289" s="13"/>
      <c r="IC289" s="13"/>
      <c r="ID289" s="13"/>
      <c r="IE289" s="13"/>
      <c r="IF289" s="13"/>
      <c r="IG289" s="13"/>
      <c r="IH289" s="13"/>
      <c r="II289" s="13"/>
      <c r="IJ289" s="13"/>
      <c r="IK289" s="13"/>
      <c r="IL289" s="13"/>
      <c r="IM289" s="13"/>
      <c r="IN289" s="13"/>
      <c r="IO289" s="13"/>
      <c r="IP289" s="13"/>
      <c r="IQ289" s="13"/>
      <c r="IR289" s="13"/>
      <c r="IS289" s="13"/>
      <c r="IT289" s="13"/>
      <c r="IU289" s="13"/>
      <c r="IV289" s="13"/>
      <c r="IW289" s="13"/>
      <c r="IX289" s="13"/>
      <c r="IY289" s="13"/>
      <c r="IZ289" s="13"/>
      <c r="JA289" s="13"/>
      <c r="JB289" s="13"/>
      <c r="JC289" s="13"/>
      <c r="JD289" s="13"/>
      <c r="JE289" s="13"/>
      <c r="JF289" s="13"/>
      <c r="JG289" s="13"/>
      <c r="JH289" s="13"/>
      <c r="JI289" s="13"/>
      <c r="JJ289" s="13"/>
      <c r="JK289" s="13"/>
      <c r="JL289" s="13"/>
      <c r="JM289" s="13"/>
    </row>
    <row r="290" spans="1:273" ht="90" x14ac:dyDescent="0.25">
      <c r="A290" s="585" t="s">
        <v>200</v>
      </c>
      <c r="B290" s="584"/>
      <c r="C290" s="584"/>
      <c r="D290" s="584"/>
      <c r="E290" s="584"/>
      <c r="F290" s="584"/>
      <c r="G290" s="584"/>
      <c r="H290" s="458"/>
      <c r="I290" s="241" t="s">
        <v>273</v>
      </c>
      <c r="J290" s="241" t="s">
        <v>274</v>
      </c>
      <c r="K290" s="241" t="s">
        <v>278</v>
      </c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  <c r="FN290" s="13"/>
      <c r="FO290" s="13"/>
      <c r="FP290" s="13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  <c r="GN290" s="13"/>
      <c r="GO290" s="13"/>
      <c r="GP290" s="13"/>
      <c r="GQ290" s="13"/>
      <c r="GR290" s="13"/>
      <c r="GS290" s="13"/>
      <c r="GT290" s="13"/>
      <c r="GU290" s="13"/>
      <c r="GV290" s="13"/>
      <c r="GW290" s="13"/>
      <c r="GX290" s="13"/>
      <c r="GY290" s="13"/>
      <c r="GZ290" s="13"/>
      <c r="HA290" s="13"/>
      <c r="HB290" s="13"/>
      <c r="HC290" s="13"/>
      <c r="HD290" s="13"/>
      <c r="HE290" s="13"/>
      <c r="HF290" s="13"/>
      <c r="HG290" s="13"/>
      <c r="HH290" s="13"/>
      <c r="HI290" s="13"/>
      <c r="HJ290" s="13"/>
      <c r="HK290" s="13"/>
      <c r="HL290" s="13"/>
      <c r="HM290" s="13"/>
      <c r="HN290" s="13"/>
      <c r="HO290" s="13"/>
      <c r="HP290" s="13"/>
      <c r="HQ290" s="13"/>
      <c r="HR290" s="13"/>
      <c r="HS290" s="13"/>
      <c r="HT290" s="13"/>
      <c r="HU290" s="13"/>
      <c r="HV290" s="13"/>
      <c r="HW290" s="13"/>
      <c r="HX290" s="13"/>
      <c r="HY290" s="13"/>
      <c r="HZ290" s="13"/>
      <c r="IA290" s="13"/>
      <c r="IB290" s="13"/>
      <c r="IC290" s="13"/>
      <c r="ID290" s="13"/>
      <c r="IE290" s="13"/>
      <c r="IF290" s="13"/>
      <c r="IG290" s="13"/>
      <c r="IH290" s="13"/>
      <c r="II290" s="13"/>
      <c r="IJ290" s="13"/>
      <c r="IK290" s="13"/>
      <c r="IL290" s="13"/>
      <c r="IM290" s="13"/>
      <c r="IN290" s="13"/>
      <c r="IO290" s="13"/>
      <c r="IP290" s="13"/>
      <c r="IQ290" s="13"/>
      <c r="IR290" s="13"/>
      <c r="IS290" s="13"/>
      <c r="IT290" s="13"/>
      <c r="IU290" s="13"/>
      <c r="IV290" s="13"/>
      <c r="IW290" s="13"/>
      <c r="IX290" s="13"/>
      <c r="IY290" s="13"/>
      <c r="IZ290" s="13"/>
      <c r="JA290" s="13"/>
      <c r="JB290" s="13"/>
      <c r="JC290" s="13"/>
      <c r="JD290" s="13"/>
      <c r="JE290" s="13"/>
      <c r="JF290" s="13"/>
      <c r="JG290" s="13"/>
      <c r="JH290" s="13"/>
      <c r="JI290" s="13"/>
      <c r="JJ290" s="13"/>
      <c r="JK290" s="13"/>
      <c r="JL290" s="13"/>
      <c r="JM290" s="13"/>
    </row>
    <row r="291" spans="1:273" ht="45" x14ac:dyDescent="0.25">
      <c r="A291" s="241" t="s">
        <v>201</v>
      </c>
      <c r="B291" s="457" t="s">
        <v>238</v>
      </c>
      <c r="C291" s="584"/>
      <c r="D291" s="458"/>
      <c r="E291" s="47" t="s">
        <v>258</v>
      </c>
      <c r="F291" s="47" t="s">
        <v>269</v>
      </c>
      <c r="G291" s="47" t="s">
        <v>338</v>
      </c>
      <c r="H291" s="47" t="s">
        <v>270</v>
      </c>
      <c r="I291" s="47" t="s">
        <v>270</v>
      </c>
      <c r="J291" s="47" t="s">
        <v>270</v>
      </c>
      <c r="K291" s="47" t="s">
        <v>270</v>
      </c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  <c r="FN291" s="13"/>
      <c r="FO291" s="13"/>
      <c r="FP291" s="13"/>
      <c r="FQ291" s="13"/>
      <c r="FR291" s="13"/>
      <c r="FS291" s="13"/>
      <c r="FT291" s="13"/>
      <c r="FU291" s="13"/>
      <c r="FV291" s="13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  <c r="GN291" s="13"/>
      <c r="GO291" s="13"/>
      <c r="GP291" s="13"/>
      <c r="GQ291" s="13"/>
      <c r="GR291" s="13"/>
      <c r="GS291" s="13"/>
      <c r="GT291" s="13"/>
      <c r="GU291" s="13"/>
      <c r="GV291" s="13"/>
      <c r="GW291" s="13"/>
      <c r="GX291" s="13"/>
      <c r="GY291" s="13"/>
      <c r="GZ291" s="13"/>
      <c r="HA291" s="13"/>
      <c r="HB291" s="13"/>
      <c r="HC291" s="13"/>
      <c r="HD291" s="13"/>
      <c r="HE291" s="13"/>
      <c r="HF291" s="13"/>
      <c r="HG291" s="13"/>
      <c r="HH291" s="13"/>
      <c r="HI291" s="13"/>
      <c r="HJ291" s="13"/>
      <c r="HK291" s="13"/>
      <c r="HL291" s="13"/>
      <c r="HM291" s="13"/>
      <c r="HN291" s="13"/>
      <c r="HO291" s="13"/>
      <c r="HP291" s="13"/>
      <c r="HQ291" s="13"/>
      <c r="HR291" s="13"/>
      <c r="HS291" s="13"/>
      <c r="HT291" s="13"/>
      <c r="HU291" s="13"/>
      <c r="HV291" s="13"/>
      <c r="HW291" s="13"/>
      <c r="HX291" s="13"/>
      <c r="HY291" s="13"/>
      <c r="HZ291" s="13"/>
      <c r="IA291" s="13"/>
      <c r="IB291" s="13"/>
      <c r="IC291" s="13"/>
      <c r="ID291" s="13"/>
      <c r="IE291" s="13"/>
      <c r="IF291" s="13"/>
      <c r="IG291" s="13"/>
      <c r="IH291" s="13"/>
      <c r="II291" s="13"/>
      <c r="IJ291" s="13"/>
      <c r="IK291" s="13"/>
      <c r="IL291" s="13"/>
      <c r="IM291" s="13"/>
      <c r="IN291" s="13"/>
      <c r="IO291" s="13"/>
      <c r="IP291" s="13"/>
      <c r="IQ291" s="13"/>
      <c r="IR291" s="13"/>
      <c r="IS291" s="13"/>
      <c r="IT291" s="13"/>
      <c r="IU291" s="13"/>
      <c r="IV291" s="13"/>
      <c r="IW291" s="13"/>
      <c r="IX291" s="13"/>
      <c r="IY291" s="13"/>
      <c r="IZ291" s="13"/>
      <c r="JA291" s="13"/>
      <c r="JB291" s="13"/>
      <c r="JC291" s="13"/>
      <c r="JD291" s="13"/>
      <c r="JE291" s="13"/>
      <c r="JF291" s="13"/>
      <c r="JG291" s="13"/>
      <c r="JH291" s="13"/>
      <c r="JI291" s="13"/>
      <c r="JJ291" s="13"/>
      <c r="JK291" s="13"/>
      <c r="JL291" s="13"/>
      <c r="JM291" s="13"/>
    </row>
    <row r="292" spans="1:273" x14ac:dyDescent="0.25">
      <c r="A292" s="54">
        <v>1</v>
      </c>
      <c r="B292" s="604" t="s">
        <v>1</v>
      </c>
      <c r="C292" s="605"/>
      <c r="D292" s="605"/>
      <c r="E292" s="246" t="s">
        <v>2</v>
      </c>
      <c r="F292" s="246" t="s">
        <v>124</v>
      </c>
      <c r="G292" s="246" t="s">
        <v>3</v>
      </c>
      <c r="H292" s="246" t="s">
        <v>4</v>
      </c>
      <c r="I292" s="133" t="s">
        <v>5</v>
      </c>
      <c r="J292" s="54">
        <v>8</v>
      </c>
      <c r="K292" s="54">
        <v>9</v>
      </c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  <c r="GN292" s="13"/>
      <c r="GO292" s="13"/>
      <c r="GP292" s="13"/>
      <c r="GQ292" s="13"/>
      <c r="GR292" s="13"/>
      <c r="GS292" s="13"/>
      <c r="GT292" s="13"/>
      <c r="GU292" s="13"/>
      <c r="GV292" s="13"/>
      <c r="GW292" s="13"/>
      <c r="GX292" s="13"/>
      <c r="GY292" s="13"/>
      <c r="GZ292" s="13"/>
      <c r="HA292" s="13"/>
      <c r="HB292" s="13"/>
      <c r="HC292" s="13"/>
      <c r="HD292" s="13"/>
      <c r="HE292" s="13"/>
      <c r="HF292" s="13"/>
      <c r="HG292" s="13"/>
      <c r="HH292" s="13"/>
      <c r="HI292" s="13"/>
      <c r="HJ292" s="13"/>
      <c r="HK292" s="13"/>
      <c r="HL292" s="13"/>
      <c r="HM292" s="13"/>
      <c r="HN292" s="13"/>
      <c r="HO292" s="13"/>
      <c r="HP292" s="13"/>
      <c r="HQ292" s="13"/>
      <c r="HR292" s="13"/>
      <c r="HS292" s="13"/>
      <c r="HT292" s="13"/>
      <c r="HU292" s="13"/>
      <c r="HV292" s="13"/>
      <c r="HW292" s="13"/>
      <c r="HX292" s="13"/>
      <c r="HY292" s="13"/>
      <c r="HZ292" s="13"/>
      <c r="IA292" s="13"/>
      <c r="IB292" s="13"/>
      <c r="IC292" s="13"/>
      <c r="ID292" s="13"/>
      <c r="IE292" s="13"/>
      <c r="IF292" s="13"/>
      <c r="IG292" s="13"/>
      <c r="IH292" s="13"/>
      <c r="II292" s="13"/>
      <c r="IJ292" s="13"/>
      <c r="IK292" s="13"/>
      <c r="IL292" s="13"/>
      <c r="IM292" s="13"/>
      <c r="IN292" s="13"/>
      <c r="IO292" s="13"/>
      <c r="IP292" s="13"/>
      <c r="IQ292" s="13"/>
      <c r="IR292" s="13"/>
      <c r="IS292" s="13"/>
      <c r="IT292" s="13"/>
      <c r="IU292" s="13"/>
      <c r="IV292" s="13"/>
      <c r="IW292" s="13"/>
      <c r="IX292" s="13"/>
      <c r="IY292" s="13"/>
      <c r="IZ292" s="13"/>
      <c r="JA292" s="13"/>
      <c r="JB292" s="13"/>
      <c r="JC292" s="13"/>
      <c r="JD292" s="13"/>
      <c r="JE292" s="13"/>
      <c r="JF292" s="13"/>
      <c r="JG292" s="13"/>
      <c r="JH292" s="13"/>
      <c r="JI292" s="13"/>
      <c r="JJ292" s="13"/>
      <c r="JK292" s="13"/>
      <c r="JL292" s="13"/>
      <c r="JM292" s="13"/>
    </row>
    <row r="293" spans="1:273" ht="63" x14ac:dyDescent="0.25">
      <c r="A293" s="168" t="s">
        <v>347</v>
      </c>
      <c r="B293" s="602" t="s">
        <v>248</v>
      </c>
      <c r="C293" s="685"/>
      <c r="D293" s="685"/>
      <c r="E293" s="115"/>
      <c r="F293" s="272"/>
      <c r="G293" s="267"/>
      <c r="H293" s="115"/>
      <c r="I293" s="115"/>
      <c r="J293" s="117"/>
      <c r="K293" s="117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  <c r="GN293" s="13"/>
      <c r="GO293" s="13"/>
      <c r="GP293" s="13"/>
      <c r="GQ293" s="13"/>
      <c r="GR293" s="13"/>
      <c r="GS293" s="13"/>
      <c r="GT293" s="13"/>
      <c r="GU293" s="13"/>
      <c r="GV293" s="13"/>
      <c r="GW293" s="13"/>
      <c r="GX293" s="13"/>
      <c r="GY293" s="13"/>
      <c r="GZ293" s="13"/>
      <c r="HA293" s="13"/>
      <c r="HB293" s="13"/>
      <c r="HC293" s="13"/>
      <c r="HD293" s="13"/>
      <c r="HE293" s="13"/>
      <c r="HF293" s="13"/>
      <c r="HG293" s="13"/>
      <c r="HH293" s="13"/>
      <c r="HI293" s="13"/>
      <c r="HJ293" s="13"/>
      <c r="HK293" s="13"/>
      <c r="HL293" s="13"/>
      <c r="HM293" s="13"/>
      <c r="HN293" s="13"/>
      <c r="HO293" s="13"/>
      <c r="HP293" s="13"/>
      <c r="HQ293" s="13"/>
      <c r="HR293" s="13"/>
      <c r="HS293" s="13"/>
      <c r="HT293" s="13"/>
      <c r="HU293" s="13"/>
      <c r="HV293" s="13"/>
      <c r="HW293" s="13"/>
      <c r="HX293" s="13"/>
      <c r="HY293" s="13"/>
      <c r="HZ293" s="13"/>
      <c r="IA293" s="13"/>
      <c r="IB293" s="13"/>
      <c r="IC293" s="13"/>
      <c r="ID293" s="13"/>
      <c r="IE293" s="13"/>
      <c r="IF293" s="13"/>
      <c r="IG293" s="13"/>
      <c r="IH293" s="13"/>
      <c r="II293" s="13"/>
      <c r="IJ293" s="13"/>
      <c r="IK293" s="13"/>
      <c r="IL293" s="13"/>
      <c r="IM293" s="13"/>
      <c r="IN293" s="13"/>
      <c r="IO293" s="13"/>
      <c r="IP293" s="13"/>
      <c r="IQ293" s="13"/>
      <c r="IR293" s="13"/>
      <c r="IS293" s="13"/>
      <c r="IT293" s="13"/>
      <c r="IU293" s="13"/>
      <c r="IV293" s="13"/>
      <c r="IW293" s="13"/>
      <c r="IX293" s="13"/>
      <c r="IY293" s="13"/>
      <c r="IZ293" s="13"/>
      <c r="JA293" s="13"/>
      <c r="JB293" s="13"/>
      <c r="JC293" s="13"/>
      <c r="JD293" s="13"/>
      <c r="JE293" s="13"/>
      <c r="JF293" s="13"/>
      <c r="JG293" s="13"/>
      <c r="JH293" s="13"/>
      <c r="JI293" s="13"/>
      <c r="JJ293" s="13"/>
      <c r="JK293" s="13"/>
      <c r="JL293" s="13"/>
      <c r="JM293" s="13"/>
    </row>
    <row r="294" spans="1:273" ht="15.75" x14ac:dyDescent="0.25">
      <c r="A294" s="168" t="s">
        <v>348</v>
      </c>
      <c r="B294" s="619"/>
      <c r="C294" s="686"/>
      <c r="D294" s="686"/>
      <c r="E294" s="115"/>
      <c r="F294" s="272"/>
      <c r="G294" s="267"/>
      <c r="H294" s="115"/>
      <c r="I294" s="115"/>
      <c r="J294" s="117"/>
      <c r="K294" s="117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  <c r="FN294" s="13"/>
      <c r="FO294" s="13"/>
      <c r="FP294" s="13"/>
      <c r="FQ294" s="13"/>
      <c r="FR294" s="13"/>
      <c r="FS294" s="13"/>
      <c r="FT294" s="13"/>
      <c r="FU294" s="13"/>
      <c r="FV294" s="13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  <c r="GN294" s="13"/>
      <c r="GO294" s="13"/>
      <c r="GP294" s="13"/>
      <c r="GQ294" s="13"/>
      <c r="GR294" s="13"/>
      <c r="GS294" s="13"/>
      <c r="GT294" s="13"/>
      <c r="GU294" s="13"/>
      <c r="GV294" s="13"/>
      <c r="GW294" s="13"/>
      <c r="GX294" s="13"/>
      <c r="GY294" s="13"/>
      <c r="GZ294" s="13"/>
      <c r="HA294" s="13"/>
      <c r="HB294" s="13"/>
      <c r="HC294" s="13"/>
      <c r="HD294" s="13"/>
      <c r="HE294" s="13"/>
      <c r="HF294" s="13"/>
      <c r="HG294" s="13"/>
      <c r="HH294" s="13"/>
      <c r="HI294" s="13"/>
      <c r="HJ294" s="13"/>
      <c r="HK294" s="13"/>
      <c r="HL294" s="13"/>
      <c r="HM294" s="13"/>
      <c r="HN294" s="13"/>
      <c r="HO294" s="13"/>
      <c r="HP294" s="13"/>
      <c r="HQ294" s="13"/>
      <c r="HR294" s="13"/>
      <c r="HS294" s="13"/>
      <c r="HT294" s="13"/>
      <c r="HU294" s="13"/>
      <c r="HV294" s="13"/>
      <c r="HW294" s="13"/>
      <c r="HX294" s="13"/>
      <c r="HY294" s="13"/>
      <c r="HZ294" s="13"/>
      <c r="IA294" s="13"/>
      <c r="IB294" s="13"/>
      <c r="IC294" s="13"/>
      <c r="ID294" s="13"/>
      <c r="IE294" s="13"/>
      <c r="IF294" s="13"/>
      <c r="IG294" s="13"/>
      <c r="IH294" s="13"/>
      <c r="II294" s="13"/>
      <c r="IJ294" s="13"/>
      <c r="IK294" s="13"/>
      <c r="IL294" s="13"/>
      <c r="IM294" s="13"/>
      <c r="IN294" s="13"/>
      <c r="IO294" s="13"/>
      <c r="IP294" s="13"/>
      <c r="IQ294" s="13"/>
      <c r="IR294" s="13"/>
      <c r="IS294" s="13"/>
      <c r="IT294" s="13"/>
      <c r="IU294" s="13"/>
      <c r="IV294" s="13"/>
      <c r="IW294" s="13"/>
      <c r="IX294" s="13"/>
      <c r="IY294" s="13"/>
      <c r="IZ294" s="13"/>
      <c r="JA294" s="13"/>
      <c r="JB294" s="13"/>
      <c r="JC294" s="13"/>
      <c r="JD294" s="13"/>
      <c r="JE294" s="13"/>
      <c r="JF294" s="13"/>
      <c r="JG294" s="13"/>
      <c r="JH294" s="13"/>
      <c r="JI294" s="13"/>
      <c r="JJ294" s="13"/>
      <c r="JK294" s="13"/>
      <c r="JL294" s="13"/>
      <c r="JM294" s="13"/>
    </row>
    <row r="295" spans="1:273" ht="15.75" x14ac:dyDescent="0.25">
      <c r="A295" s="168" t="s">
        <v>349</v>
      </c>
      <c r="B295" s="619"/>
      <c r="C295" s="686"/>
      <c r="D295" s="686"/>
      <c r="E295" s="115"/>
      <c r="F295" s="272"/>
      <c r="G295" s="267"/>
      <c r="H295" s="115"/>
      <c r="I295" s="115"/>
      <c r="J295" s="117"/>
      <c r="K295" s="117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  <c r="GN295" s="13"/>
      <c r="GO295" s="13"/>
      <c r="GP295" s="13"/>
      <c r="GQ295" s="13"/>
      <c r="GR295" s="13"/>
      <c r="GS295" s="13"/>
      <c r="GT295" s="13"/>
      <c r="GU295" s="13"/>
      <c r="GV295" s="13"/>
      <c r="GW295" s="13"/>
      <c r="GX295" s="13"/>
      <c r="GY295" s="13"/>
      <c r="GZ295" s="13"/>
      <c r="HA295" s="13"/>
      <c r="HB295" s="13"/>
      <c r="HC295" s="13"/>
      <c r="HD295" s="13"/>
      <c r="HE295" s="13"/>
      <c r="HF295" s="13"/>
      <c r="HG295" s="13"/>
      <c r="HH295" s="13"/>
      <c r="HI295" s="13"/>
      <c r="HJ295" s="13"/>
      <c r="HK295" s="13"/>
      <c r="HL295" s="13"/>
      <c r="HM295" s="13"/>
      <c r="HN295" s="13"/>
      <c r="HO295" s="13"/>
      <c r="HP295" s="13"/>
      <c r="HQ295" s="13"/>
      <c r="HR295" s="13"/>
      <c r="HS295" s="13"/>
      <c r="HT295" s="13"/>
      <c r="HU295" s="13"/>
      <c r="HV295" s="13"/>
      <c r="HW295" s="13"/>
      <c r="HX295" s="13"/>
      <c r="HY295" s="13"/>
      <c r="HZ295" s="13"/>
      <c r="IA295" s="13"/>
      <c r="IB295" s="13"/>
      <c r="IC295" s="13"/>
      <c r="ID295" s="13"/>
      <c r="IE295" s="13"/>
      <c r="IF295" s="13"/>
      <c r="IG295" s="13"/>
      <c r="IH295" s="13"/>
      <c r="II295" s="13"/>
      <c r="IJ295" s="13"/>
      <c r="IK295" s="13"/>
      <c r="IL295" s="13"/>
      <c r="IM295" s="13"/>
      <c r="IN295" s="13"/>
      <c r="IO295" s="13"/>
      <c r="IP295" s="13"/>
      <c r="IQ295" s="13"/>
      <c r="IR295" s="13"/>
      <c r="IS295" s="13"/>
      <c r="IT295" s="13"/>
      <c r="IU295" s="13"/>
      <c r="IV295" s="13"/>
      <c r="IW295" s="13"/>
      <c r="IX295" s="13"/>
      <c r="IY295" s="13"/>
      <c r="IZ295" s="13"/>
      <c r="JA295" s="13"/>
      <c r="JB295" s="13"/>
      <c r="JC295" s="13"/>
      <c r="JD295" s="13"/>
      <c r="JE295" s="13"/>
      <c r="JF295" s="13"/>
      <c r="JG295" s="13"/>
      <c r="JH295" s="13"/>
      <c r="JI295" s="13"/>
      <c r="JJ295" s="13"/>
      <c r="JK295" s="13"/>
      <c r="JL295" s="13"/>
      <c r="JM295" s="13"/>
    </row>
    <row r="296" spans="1:273" ht="15.75" x14ac:dyDescent="0.25">
      <c r="A296" s="168" t="s">
        <v>350</v>
      </c>
      <c r="B296" s="619"/>
      <c r="C296" s="686"/>
      <c r="D296" s="686"/>
      <c r="E296" s="115"/>
      <c r="F296" s="272"/>
      <c r="G296" s="267"/>
      <c r="H296" s="115"/>
      <c r="I296" s="115"/>
      <c r="J296" s="117"/>
      <c r="K296" s="117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13"/>
      <c r="FF296" s="13"/>
      <c r="FG296" s="13"/>
      <c r="FH296" s="13"/>
      <c r="FI296" s="13"/>
      <c r="FJ296" s="13"/>
      <c r="FK296" s="13"/>
      <c r="FL296" s="13"/>
      <c r="FM296" s="13"/>
      <c r="FN296" s="13"/>
      <c r="FO296" s="13"/>
      <c r="FP296" s="13"/>
      <c r="FQ296" s="13"/>
      <c r="FR296" s="13"/>
      <c r="FS296" s="13"/>
      <c r="FT296" s="13"/>
      <c r="FU296" s="13"/>
      <c r="FV296" s="13"/>
      <c r="FW296" s="13"/>
      <c r="FX296" s="13"/>
      <c r="FY296" s="13"/>
      <c r="FZ296" s="13"/>
      <c r="GA296" s="13"/>
      <c r="GB296" s="13"/>
      <c r="GC296" s="13"/>
      <c r="GD296" s="13"/>
      <c r="GE296" s="13"/>
      <c r="GF296" s="13"/>
      <c r="GG296" s="13"/>
      <c r="GH296" s="13"/>
      <c r="GI296" s="13"/>
      <c r="GJ296" s="13"/>
      <c r="GK296" s="13"/>
      <c r="GL296" s="13"/>
      <c r="GM296" s="13"/>
      <c r="GN296" s="13"/>
      <c r="GO296" s="13"/>
      <c r="GP296" s="13"/>
      <c r="GQ296" s="13"/>
      <c r="GR296" s="13"/>
      <c r="GS296" s="13"/>
      <c r="GT296" s="13"/>
      <c r="GU296" s="13"/>
      <c r="GV296" s="13"/>
      <c r="GW296" s="13"/>
      <c r="GX296" s="13"/>
      <c r="GY296" s="13"/>
      <c r="GZ296" s="13"/>
      <c r="HA296" s="13"/>
      <c r="HB296" s="13"/>
      <c r="HC296" s="13"/>
      <c r="HD296" s="13"/>
      <c r="HE296" s="13"/>
      <c r="HF296" s="13"/>
      <c r="HG296" s="13"/>
      <c r="HH296" s="13"/>
      <c r="HI296" s="13"/>
      <c r="HJ296" s="13"/>
      <c r="HK296" s="13"/>
      <c r="HL296" s="13"/>
      <c r="HM296" s="13"/>
      <c r="HN296" s="13"/>
      <c r="HO296" s="13"/>
      <c r="HP296" s="13"/>
      <c r="HQ296" s="13"/>
      <c r="HR296" s="13"/>
      <c r="HS296" s="13"/>
      <c r="HT296" s="13"/>
      <c r="HU296" s="13"/>
      <c r="HV296" s="13"/>
      <c r="HW296" s="13"/>
      <c r="HX296" s="13"/>
      <c r="HY296" s="13"/>
      <c r="HZ296" s="13"/>
      <c r="IA296" s="13"/>
      <c r="IB296" s="13"/>
      <c r="IC296" s="13"/>
      <c r="ID296" s="13"/>
      <c r="IE296" s="13"/>
      <c r="IF296" s="13"/>
      <c r="IG296" s="13"/>
      <c r="IH296" s="13"/>
      <c r="II296" s="13"/>
      <c r="IJ296" s="13"/>
      <c r="IK296" s="13"/>
      <c r="IL296" s="13"/>
      <c r="IM296" s="13"/>
      <c r="IN296" s="13"/>
      <c r="IO296" s="13"/>
      <c r="IP296" s="13"/>
      <c r="IQ296" s="13"/>
      <c r="IR296" s="13"/>
      <c r="IS296" s="13"/>
      <c r="IT296" s="13"/>
      <c r="IU296" s="13"/>
      <c r="IV296" s="13"/>
      <c r="IW296" s="13"/>
      <c r="IX296" s="13"/>
      <c r="IY296" s="13"/>
      <c r="IZ296" s="13"/>
      <c r="JA296" s="13"/>
      <c r="JB296" s="13"/>
      <c r="JC296" s="13"/>
      <c r="JD296" s="13"/>
      <c r="JE296" s="13"/>
      <c r="JF296" s="13"/>
      <c r="JG296" s="13"/>
      <c r="JH296" s="13"/>
      <c r="JI296" s="13"/>
      <c r="JJ296" s="13"/>
      <c r="JK296" s="13"/>
      <c r="JL296" s="13"/>
      <c r="JM296" s="13"/>
    </row>
    <row r="297" spans="1:273" ht="15.75" x14ac:dyDescent="0.25">
      <c r="A297" s="168" t="s">
        <v>351</v>
      </c>
      <c r="B297" s="619"/>
      <c r="C297" s="686"/>
      <c r="D297" s="686"/>
      <c r="E297" s="115"/>
      <c r="F297" s="272"/>
      <c r="G297" s="267"/>
      <c r="H297" s="115"/>
      <c r="I297" s="115"/>
      <c r="J297" s="117"/>
      <c r="K297" s="117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  <c r="EV297" s="13"/>
      <c r="EW297" s="13"/>
      <c r="EX297" s="13"/>
      <c r="EY297" s="13"/>
      <c r="EZ297" s="13"/>
      <c r="FA297" s="13"/>
      <c r="FB297" s="13"/>
      <c r="FC297" s="13"/>
      <c r="FD297" s="13"/>
      <c r="FE297" s="13"/>
      <c r="FF297" s="13"/>
      <c r="FG297" s="13"/>
      <c r="FH297" s="13"/>
      <c r="FI297" s="13"/>
      <c r="FJ297" s="13"/>
      <c r="FK297" s="13"/>
      <c r="FL297" s="13"/>
      <c r="FM297" s="13"/>
      <c r="FN297" s="13"/>
      <c r="FO297" s="13"/>
      <c r="FP297" s="13"/>
      <c r="FQ297" s="13"/>
      <c r="FR297" s="13"/>
      <c r="FS297" s="13"/>
      <c r="FT297" s="13"/>
      <c r="FU297" s="13"/>
      <c r="FV297" s="13"/>
      <c r="FW297" s="13"/>
      <c r="FX297" s="13"/>
      <c r="FY297" s="13"/>
      <c r="FZ297" s="13"/>
      <c r="GA297" s="13"/>
      <c r="GB297" s="13"/>
      <c r="GC297" s="13"/>
      <c r="GD297" s="13"/>
      <c r="GE297" s="13"/>
      <c r="GF297" s="13"/>
      <c r="GG297" s="13"/>
      <c r="GH297" s="13"/>
      <c r="GI297" s="13"/>
      <c r="GJ297" s="13"/>
      <c r="GK297" s="13"/>
      <c r="GL297" s="13"/>
      <c r="GM297" s="13"/>
      <c r="GN297" s="13"/>
      <c r="GO297" s="13"/>
      <c r="GP297" s="13"/>
      <c r="GQ297" s="13"/>
      <c r="GR297" s="13"/>
      <c r="GS297" s="13"/>
      <c r="GT297" s="13"/>
      <c r="GU297" s="13"/>
      <c r="GV297" s="13"/>
      <c r="GW297" s="13"/>
      <c r="GX297" s="13"/>
      <c r="GY297" s="13"/>
      <c r="GZ297" s="13"/>
      <c r="HA297" s="13"/>
      <c r="HB297" s="13"/>
      <c r="HC297" s="13"/>
      <c r="HD297" s="13"/>
      <c r="HE297" s="13"/>
      <c r="HF297" s="13"/>
      <c r="HG297" s="13"/>
      <c r="HH297" s="13"/>
      <c r="HI297" s="13"/>
      <c r="HJ297" s="13"/>
      <c r="HK297" s="13"/>
      <c r="HL297" s="13"/>
      <c r="HM297" s="13"/>
      <c r="HN297" s="13"/>
      <c r="HO297" s="13"/>
      <c r="HP297" s="13"/>
      <c r="HQ297" s="13"/>
      <c r="HR297" s="13"/>
      <c r="HS297" s="13"/>
      <c r="HT297" s="13"/>
      <c r="HU297" s="13"/>
      <c r="HV297" s="13"/>
      <c r="HW297" s="13"/>
      <c r="HX297" s="13"/>
      <c r="HY297" s="13"/>
      <c r="HZ297" s="13"/>
      <c r="IA297" s="13"/>
      <c r="IB297" s="13"/>
      <c r="IC297" s="13"/>
      <c r="ID297" s="13"/>
      <c r="IE297" s="13"/>
      <c r="IF297" s="13"/>
      <c r="IG297" s="13"/>
      <c r="IH297" s="13"/>
      <c r="II297" s="13"/>
      <c r="IJ297" s="13"/>
      <c r="IK297" s="13"/>
      <c r="IL297" s="13"/>
      <c r="IM297" s="13"/>
      <c r="IN297" s="13"/>
      <c r="IO297" s="13"/>
      <c r="IP297" s="13"/>
      <c r="IQ297" s="13"/>
      <c r="IR297" s="13"/>
      <c r="IS297" s="13"/>
      <c r="IT297" s="13"/>
      <c r="IU297" s="13"/>
      <c r="IV297" s="13"/>
      <c r="IW297" s="13"/>
      <c r="IX297" s="13"/>
      <c r="IY297" s="13"/>
      <c r="IZ297" s="13"/>
      <c r="JA297" s="13"/>
      <c r="JB297" s="13"/>
      <c r="JC297" s="13"/>
      <c r="JD297" s="13"/>
      <c r="JE297" s="13"/>
      <c r="JF297" s="13"/>
      <c r="JG297" s="13"/>
      <c r="JH297" s="13"/>
      <c r="JI297" s="13"/>
      <c r="JJ297" s="13"/>
      <c r="JK297" s="13"/>
      <c r="JL297" s="13"/>
      <c r="JM297" s="13"/>
    </row>
    <row r="298" spans="1:273" ht="15.75" x14ac:dyDescent="0.25">
      <c r="A298" s="170"/>
      <c r="B298" s="683" t="s">
        <v>196</v>
      </c>
      <c r="C298" s="684"/>
      <c r="D298" s="684"/>
      <c r="E298" s="212" t="s">
        <v>9</v>
      </c>
      <c r="F298" s="212" t="s">
        <v>9</v>
      </c>
      <c r="G298" s="212" t="s">
        <v>9</v>
      </c>
      <c r="H298" s="137">
        <f>SUM(H293:H297)</f>
        <v>0</v>
      </c>
      <c r="I298" s="233">
        <f>SUM(I293:I297)</f>
        <v>0</v>
      </c>
      <c r="J298" s="233">
        <f>SUM(J293:J297)</f>
        <v>0</v>
      </c>
      <c r="K298" s="233">
        <f>SUM(K293:K297)</f>
        <v>0</v>
      </c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  <c r="GN298" s="13"/>
      <c r="GO298" s="13"/>
      <c r="GP298" s="13"/>
      <c r="GQ298" s="13"/>
      <c r="GR298" s="13"/>
      <c r="GS298" s="13"/>
      <c r="GT298" s="13"/>
      <c r="GU298" s="13"/>
      <c r="GV298" s="13"/>
      <c r="GW298" s="13"/>
      <c r="GX298" s="13"/>
      <c r="GY298" s="13"/>
      <c r="GZ298" s="13"/>
      <c r="HA298" s="13"/>
      <c r="HB298" s="13"/>
      <c r="HC298" s="13"/>
      <c r="HD298" s="13"/>
      <c r="HE298" s="13"/>
      <c r="HF298" s="13"/>
      <c r="HG298" s="13"/>
      <c r="HH298" s="13"/>
      <c r="HI298" s="13"/>
      <c r="HJ298" s="13"/>
      <c r="HK298" s="13"/>
      <c r="HL298" s="13"/>
      <c r="HM298" s="13"/>
      <c r="HN298" s="13"/>
      <c r="HO298" s="13"/>
      <c r="HP298" s="13"/>
      <c r="HQ298" s="13"/>
      <c r="HR298" s="13"/>
      <c r="HS298" s="13"/>
      <c r="HT298" s="13"/>
      <c r="HU298" s="13"/>
      <c r="HV298" s="13"/>
      <c r="HW298" s="13"/>
      <c r="HX298" s="13"/>
      <c r="HY298" s="13"/>
      <c r="HZ298" s="13"/>
      <c r="IA298" s="13"/>
      <c r="IB298" s="13"/>
      <c r="IC298" s="13"/>
      <c r="ID298" s="13"/>
      <c r="IE298" s="13"/>
      <c r="IF298" s="13"/>
      <c r="IG298" s="13"/>
      <c r="IH298" s="13"/>
      <c r="II298" s="13"/>
      <c r="IJ298" s="13"/>
      <c r="IK298" s="13"/>
      <c r="IL298" s="13"/>
      <c r="IM298" s="13"/>
      <c r="IN298" s="13"/>
      <c r="IO298" s="13"/>
      <c r="IP298" s="13"/>
      <c r="IQ298" s="13"/>
      <c r="IR298" s="13"/>
      <c r="IS298" s="13"/>
      <c r="IT298" s="13"/>
      <c r="IU298" s="13"/>
      <c r="IV298" s="13"/>
      <c r="IW298" s="13"/>
      <c r="IX298" s="13"/>
      <c r="IY298" s="13"/>
      <c r="IZ298" s="13"/>
      <c r="JA298" s="13"/>
      <c r="JB298" s="13"/>
      <c r="JC298" s="13"/>
      <c r="JD298" s="13"/>
      <c r="JE298" s="13"/>
      <c r="JF298" s="13"/>
      <c r="JG298" s="13"/>
      <c r="JH298" s="13"/>
      <c r="JI298" s="13"/>
      <c r="JJ298" s="13"/>
      <c r="JK298" s="13"/>
      <c r="JL298" s="13"/>
      <c r="JM298" s="13"/>
    </row>
    <row r="299" spans="1:273" x14ac:dyDescent="0.25"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  <c r="GN299" s="13"/>
      <c r="GO299" s="13"/>
      <c r="GP299" s="13"/>
      <c r="GQ299" s="13"/>
      <c r="GR299" s="13"/>
      <c r="GS299" s="13"/>
      <c r="GT299" s="13"/>
      <c r="GU299" s="13"/>
      <c r="GV299" s="13"/>
      <c r="GW299" s="13"/>
      <c r="GX299" s="13"/>
      <c r="GY299" s="13"/>
      <c r="GZ299" s="13"/>
      <c r="HA299" s="13"/>
      <c r="HB299" s="13"/>
      <c r="HC299" s="13"/>
      <c r="HD299" s="13"/>
      <c r="HE299" s="13"/>
      <c r="HF299" s="13"/>
      <c r="HG299" s="13"/>
      <c r="HH299" s="13"/>
      <c r="HI299" s="13"/>
      <c r="HJ299" s="13"/>
      <c r="HK299" s="13"/>
      <c r="HL299" s="13"/>
      <c r="HM299" s="13"/>
      <c r="HN299" s="13"/>
      <c r="HO299" s="13"/>
      <c r="HP299" s="13"/>
      <c r="HQ299" s="13"/>
      <c r="HR299" s="13"/>
      <c r="HS299" s="13"/>
      <c r="HT299" s="13"/>
      <c r="HU299" s="13"/>
      <c r="HV299" s="13"/>
      <c r="HW299" s="13"/>
      <c r="HX299" s="13"/>
      <c r="HY299" s="13"/>
      <c r="HZ299" s="13"/>
      <c r="IA299" s="13"/>
      <c r="IB299" s="13"/>
      <c r="IC299" s="13"/>
      <c r="ID299" s="13"/>
      <c r="IE299" s="13"/>
      <c r="IF299" s="13"/>
      <c r="IG299" s="13"/>
      <c r="IH299" s="13"/>
      <c r="II299" s="13"/>
      <c r="IJ299" s="13"/>
      <c r="IK299" s="13"/>
      <c r="IL299" s="13"/>
      <c r="IM299" s="13"/>
      <c r="IN299" s="13"/>
      <c r="IO299" s="13"/>
      <c r="IP299" s="13"/>
      <c r="IQ299" s="13"/>
      <c r="IR299" s="13"/>
      <c r="IS299" s="13"/>
      <c r="IT299" s="13"/>
      <c r="IU299" s="13"/>
      <c r="IV299" s="13"/>
      <c r="IW299" s="13"/>
      <c r="IX299" s="13"/>
      <c r="IY299" s="13"/>
      <c r="IZ299" s="13"/>
      <c r="JA299" s="13"/>
      <c r="JB299" s="13"/>
      <c r="JC299" s="13"/>
      <c r="JD299" s="13"/>
      <c r="JE299" s="13"/>
      <c r="JF299" s="13"/>
      <c r="JG299" s="13"/>
      <c r="JH299" s="13"/>
      <c r="JI299" s="13"/>
      <c r="JJ299" s="13"/>
      <c r="JK299" s="13"/>
      <c r="JL299" s="13"/>
      <c r="JM299" s="13"/>
    </row>
    <row r="300" spans="1:273" ht="126" x14ac:dyDescent="0.25">
      <c r="A300" s="581" t="s">
        <v>271</v>
      </c>
      <c r="B300" s="581"/>
      <c r="C300" s="581"/>
      <c r="D300" s="581"/>
      <c r="E300" s="581"/>
      <c r="F300" s="581"/>
      <c r="G300" s="581"/>
      <c r="H300" s="581"/>
      <c r="I300" s="581"/>
      <c r="J300" s="581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  <c r="FN300" s="13"/>
      <c r="FO300" s="13"/>
      <c r="FP300" s="13"/>
      <c r="FQ300" s="13"/>
      <c r="FR300" s="13"/>
      <c r="FS300" s="13"/>
      <c r="FT300" s="13"/>
      <c r="FU300" s="13"/>
      <c r="FV300" s="13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  <c r="GN300" s="13"/>
      <c r="GO300" s="13"/>
      <c r="GP300" s="13"/>
      <c r="GQ300" s="13"/>
      <c r="GR300" s="13"/>
      <c r="GS300" s="13"/>
      <c r="GT300" s="13"/>
      <c r="GU300" s="13"/>
      <c r="GV300" s="13"/>
      <c r="GW300" s="13"/>
      <c r="GX300" s="13"/>
      <c r="GY300" s="13"/>
      <c r="GZ300" s="13"/>
      <c r="HA300" s="13"/>
      <c r="HB300" s="13"/>
      <c r="HC300" s="13"/>
      <c r="HD300" s="13"/>
      <c r="HE300" s="13"/>
      <c r="HF300" s="13"/>
      <c r="HG300" s="13"/>
      <c r="HH300" s="13"/>
      <c r="HI300" s="13"/>
      <c r="HJ300" s="13"/>
      <c r="HK300" s="13"/>
      <c r="HL300" s="13"/>
      <c r="HM300" s="13"/>
      <c r="HN300" s="13"/>
      <c r="HO300" s="13"/>
      <c r="HP300" s="13"/>
      <c r="HQ300" s="13"/>
      <c r="HR300" s="13"/>
      <c r="HS300" s="13"/>
      <c r="HT300" s="13"/>
      <c r="HU300" s="13"/>
      <c r="HV300" s="13"/>
      <c r="HW300" s="13"/>
      <c r="HX300" s="13"/>
      <c r="HY300" s="13"/>
      <c r="HZ300" s="13"/>
      <c r="IA300" s="13"/>
      <c r="IB300" s="13"/>
      <c r="IC300" s="13"/>
      <c r="ID300" s="13"/>
      <c r="IE300" s="13"/>
      <c r="IF300" s="13"/>
      <c r="IG300" s="13"/>
      <c r="IH300" s="13"/>
      <c r="II300" s="13"/>
      <c r="IJ300" s="13"/>
      <c r="IK300" s="13"/>
      <c r="IL300" s="13"/>
      <c r="IM300" s="13"/>
      <c r="IN300" s="13"/>
      <c r="IO300" s="13"/>
      <c r="IP300" s="13"/>
      <c r="IQ300" s="13"/>
      <c r="IR300" s="13"/>
      <c r="IS300" s="13"/>
      <c r="IT300" s="13"/>
      <c r="IU300" s="13"/>
      <c r="IV300" s="13"/>
      <c r="IW300" s="13"/>
      <c r="IX300" s="13"/>
      <c r="IY300" s="13"/>
      <c r="IZ300" s="13"/>
      <c r="JA300" s="13"/>
      <c r="JB300" s="13"/>
      <c r="JC300" s="13"/>
      <c r="JD300" s="13"/>
      <c r="JE300" s="13"/>
      <c r="JF300" s="13"/>
      <c r="JG300" s="13"/>
      <c r="JH300" s="13"/>
      <c r="JI300" s="13"/>
      <c r="JJ300" s="13"/>
      <c r="JK300" s="13"/>
      <c r="JL300" s="13"/>
      <c r="JM300" s="13"/>
    </row>
    <row r="301" spans="1:273" ht="15.75" x14ac:dyDescent="0.2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13"/>
      <c r="FF301" s="13"/>
      <c r="FG301" s="13"/>
      <c r="FH301" s="13"/>
      <c r="FI301" s="13"/>
      <c r="FJ301" s="13"/>
      <c r="FK301" s="13"/>
      <c r="FL301" s="13"/>
      <c r="FM301" s="13"/>
      <c r="FN301" s="13"/>
      <c r="FO301" s="13"/>
      <c r="FP301" s="13"/>
      <c r="FQ301" s="13"/>
      <c r="FR301" s="13"/>
      <c r="FS301" s="13"/>
      <c r="FT301" s="13"/>
      <c r="FU301" s="13"/>
      <c r="FV301" s="13"/>
      <c r="FW301" s="13"/>
      <c r="FX301" s="13"/>
      <c r="FY301" s="13"/>
      <c r="FZ301" s="13"/>
      <c r="GA301" s="13"/>
      <c r="GB301" s="13"/>
      <c r="GC301" s="13"/>
      <c r="GD301" s="13"/>
      <c r="GE301" s="13"/>
      <c r="GF301" s="13"/>
      <c r="GG301" s="13"/>
      <c r="GH301" s="13"/>
      <c r="GI301" s="13"/>
      <c r="GJ301" s="13"/>
      <c r="GK301" s="13"/>
      <c r="GL301" s="13"/>
      <c r="GM301" s="13"/>
      <c r="GN301" s="13"/>
      <c r="GO301" s="13"/>
      <c r="GP301" s="13"/>
      <c r="GQ301" s="13"/>
      <c r="GR301" s="13"/>
      <c r="GS301" s="13"/>
      <c r="GT301" s="13"/>
      <c r="GU301" s="13"/>
      <c r="GV301" s="13"/>
      <c r="GW301" s="13"/>
      <c r="GX301" s="13"/>
      <c r="GY301" s="13"/>
      <c r="GZ301" s="13"/>
      <c r="HA301" s="13"/>
      <c r="HB301" s="13"/>
      <c r="HC301" s="13"/>
      <c r="HD301" s="13"/>
      <c r="HE301" s="13"/>
      <c r="HF301" s="13"/>
      <c r="HG301" s="13"/>
      <c r="HH301" s="13"/>
      <c r="HI301" s="13"/>
      <c r="HJ301" s="13"/>
      <c r="HK301" s="13"/>
      <c r="HL301" s="13"/>
      <c r="HM301" s="13"/>
      <c r="HN301" s="13"/>
      <c r="HO301" s="13"/>
      <c r="HP301" s="13"/>
      <c r="HQ301" s="13"/>
      <c r="HR301" s="13"/>
      <c r="HS301" s="13"/>
      <c r="HT301" s="13"/>
      <c r="HU301" s="13"/>
      <c r="HV301" s="13"/>
      <c r="HW301" s="13"/>
      <c r="HX301" s="13"/>
      <c r="HY301" s="13"/>
      <c r="HZ301" s="13"/>
      <c r="IA301" s="13"/>
      <c r="IB301" s="13"/>
      <c r="IC301" s="13"/>
      <c r="ID301" s="13"/>
      <c r="IE301" s="13"/>
      <c r="IF301" s="13"/>
      <c r="IG301" s="13"/>
      <c r="IH301" s="13"/>
      <c r="II301" s="13"/>
      <c r="IJ301" s="13"/>
      <c r="IK301" s="13"/>
      <c r="IL301" s="13"/>
      <c r="IM301" s="13"/>
      <c r="IN301" s="13"/>
      <c r="IO301" s="13"/>
      <c r="IP301" s="13"/>
      <c r="IQ301" s="13"/>
      <c r="IR301" s="13"/>
      <c r="IS301" s="13"/>
      <c r="IT301" s="13"/>
      <c r="IU301" s="13"/>
      <c r="IV301" s="13"/>
      <c r="IW301" s="13"/>
      <c r="IX301" s="13"/>
      <c r="IY301" s="13"/>
      <c r="IZ301" s="13"/>
      <c r="JA301" s="13"/>
      <c r="JB301" s="13"/>
      <c r="JC301" s="13"/>
      <c r="JD301" s="13"/>
      <c r="JE301" s="13"/>
      <c r="JF301" s="13"/>
      <c r="JG301" s="13"/>
      <c r="JH301" s="13"/>
      <c r="JI301" s="13"/>
      <c r="JJ301" s="13"/>
      <c r="JK301" s="13"/>
      <c r="JL301" s="13"/>
      <c r="JM301" s="13"/>
    </row>
    <row r="302" spans="1:273" ht="15.75" x14ac:dyDescent="0.25">
      <c r="A302" s="45"/>
      <c r="B302" s="30" t="s">
        <v>198</v>
      </c>
      <c r="C302" s="681" t="s">
        <v>103</v>
      </c>
      <c r="D302" s="682"/>
      <c r="E302" s="682"/>
      <c r="F302" s="682"/>
      <c r="G302" s="682"/>
      <c r="H302" s="682"/>
      <c r="I302" s="682"/>
      <c r="J302" s="682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  <c r="EV302" s="13"/>
      <c r="EW302" s="13"/>
      <c r="EX302" s="13"/>
      <c r="EY302" s="13"/>
      <c r="EZ302" s="13"/>
      <c r="FA302" s="13"/>
      <c r="FB302" s="13"/>
      <c r="FC302" s="13"/>
      <c r="FD302" s="13"/>
      <c r="FE302" s="13"/>
      <c r="FF302" s="13"/>
      <c r="FG302" s="13"/>
      <c r="FH302" s="13"/>
      <c r="FI302" s="13"/>
      <c r="FJ302" s="13"/>
      <c r="FK302" s="13"/>
      <c r="FL302" s="13"/>
      <c r="FM302" s="13"/>
      <c r="FN302" s="13"/>
      <c r="FO302" s="13"/>
      <c r="FP302" s="13"/>
      <c r="FQ302" s="13"/>
      <c r="FR302" s="13"/>
      <c r="FS302" s="13"/>
      <c r="FT302" s="13"/>
      <c r="FU302" s="13"/>
      <c r="FV302" s="13"/>
      <c r="FW302" s="13"/>
      <c r="FX302" s="13"/>
      <c r="FY302" s="13"/>
      <c r="FZ302" s="13"/>
      <c r="GA302" s="13"/>
      <c r="GB302" s="13"/>
      <c r="GC302" s="13"/>
      <c r="GD302" s="13"/>
      <c r="GE302" s="13"/>
      <c r="GF302" s="13"/>
      <c r="GG302" s="13"/>
      <c r="GH302" s="13"/>
      <c r="GI302" s="13"/>
      <c r="GJ302" s="13"/>
      <c r="GK302" s="13"/>
      <c r="GL302" s="13"/>
      <c r="GM302" s="13"/>
      <c r="GN302" s="13"/>
      <c r="GO302" s="13"/>
      <c r="GP302" s="13"/>
      <c r="GQ302" s="13"/>
      <c r="GR302" s="13"/>
      <c r="GS302" s="13"/>
      <c r="GT302" s="13"/>
      <c r="GU302" s="13"/>
      <c r="GV302" s="13"/>
      <c r="GW302" s="13"/>
      <c r="GX302" s="13"/>
      <c r="GY302" s="13"/>
      <c r="GZ302" s="13"/>
      <c r="HA302" s="13"/>
      <c r="HB302" s="13"/>
      <c r="HC302" s="13"/>
      <c r="HD302" s="13"/>
      <c r="HE302" s="13"/>
      <c r="HF302" s="13"/>
      <c r="HG302" s="13"/>
      <c r="HH302" s="13"/>
      <c r="HI302" s="13"/>
      <c r="HJ302" s="13"/>
      <c r="HK302" s="13"/>
      <c r="HL302" s="13"/>
      <c r="HM302" s="13"/>
      <c r="HN302" s="13"/>
      <c r="HO302" s="13"/>
      <c r="HP302" s="13"/>
      <c r="HQ302" s="13"/>
      <c r="HR302" s="13"/>
      <c r="HS302" s="13"/>
      <c r="HT302" s="13"/>
      <c r="HU302" s="13"/>
      <c r="HV302" s="13"/>
      <c r="HW302" s="13"/>
      <c r="HX302" s="13"/>
      <c r="HY302" s="13"/>
      <c r="HZ302" s="13"/>
      <c r="IA302" s="13"/>
      <c r="IB302" s="13"/>
      <c r="IC302" s="13"/>
      <c r="ID302" s="13"/>
      <c r="IE302" s="13"/>
      <c r="IF302" s="13"/>
      <c r="IG302" s="13"/>
      <c r="IH302" s="13"/>
      <c r="II302" s="13"/>
      <c r="IJ302" s="13"/>
      <c r="IK302" s="13"/>
      <c r="IL302" s="13"/>
      <c r="IM302" s="13"/>
      <c r="IN302" s="13"/>
      <c r="IO302" s="13"/>
      <c r="IP302" s="13"/>
      <c r="IQ302" s="13"/>
      <c r="IR302" s="13"/>
      <c r="IS302" s="13"/>
      <c r="IT302" s="13"/>
      <c r="IU302" s="13"/>
      <c r="IV302" s="13"/>
      <c r="IW302" s="13"/>
      <c r="IX302" s="13"/>
      <c r="IY302" s="13"/>
      <c r="IZ302" s="13"/>
      <c r="JA302" s="13"/>
      <c r="JB302" s="13"/>
      <c r="JC302" s="13"/>
      <c r="JD302" s="13"/>
      <c r="JE302" s="13"/>
      <c r="JF302" s="13"/>
      <c r="JG302" s="13"/>
      <c r="JH302" s="13"/>
      <c r="JI302" s="13"/>
      <c r="JJ302" s="13"/>
      <c r="JK302" s="13"/>
      <c r="JL302" s="13"/>
      <c r="JM302" s="13"/>
    </row>
    <row r="303" spans="1:273" x14ac:dyDescent="0.25"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  <c r="FN303" s="13"/>
      <c r="FO303" s="13"/>
      <c r="FP303" s="13"/>
      <c r="FQ303" s="13"/>
      <c r="FR303" s="13"/>
      <c r="FS303" s="13"/>
      <c r="FT303" s="13"/>
      <c r="FU303" s="13"/>
      <c r="FV303" s="13"/>
      <c r="FW303" s="13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  <c r="GN303" s="13"/>
      <c r="GO303" s="13"/>
      <c r="GP303" s="13"/>
      <c r="GQ303" s="13"/>
      <c r="GR303" s="13"/>
      <c r="GS303" s="13"/>
      <c r="GT303" s="13"/>
      <c r="GU303" s="13"/>
      <c r="GV303" s="13"/>
      <c r="GW303" s="13"/>
      <c r="GX303" s="13"/>
      <c r="GY303" s="13"/>
      <c r="GZ303" s="13"/>
      <c r="HA303" s="13"/>
      <c r="HB303" s="13"/>
      <c r="HC303" s="13"/>
      <c r="HD303" s="13"/>
      <c r="HE303" s="13"/>
      <c r="HF303" s="13"/>
      <c r="HG303" s="13"/>
      <c r="HH303" s="13"/>
      <c r="HI303" s="13"/>
      <c r="HJ303" s="13"/>
      <c r="HK303" s="13"/>
      <c r="HL303" s="13"/>
      <c r="HM303" s="13"/>
      <c r="HN303" s="13"/>
      <c r="HO303" s="13"/>
      <c r="HP303" s="13"/>
      <c r="HQ303" s="13"/>
      <c r="HR303" s="13"/>
      <c r="HS303" s="13"/>
      <c r="HT303" s="13"/>
      <c r="HU303" s="13"/>
      <c r="HV303" s="13"/>
      <c r="HW303" s="13"/>
      <c r="HX303" s="13"/>
      <c r="HY303" s="13"/>
      <c r="HZ303" s="13"/>
      <c r="IA303" s="13"/>
      <c r="IB303" s="13"/>
      <c r="IC303" s="13"/>
      <c r="ID303" s="13"/>
      <c r="IE303" s="13"/>
      <c r="IF303" s="13"/>
      <c r="IG303" s="13"/>
      <c r="IH303" s="13"/>
      <c r="II303" s="13"/>
      <c r="IJ303" s="13"/>
      <c r="IK303" s="13"/>
      <c r="IL303" s="13"/>
      <c r="IM303" s="13"/>
      <c r="IN303" s="13"/>
      <c r="IO303" s="13"/>
      <c r="IP303" s="13"/>
      <c r="IQ303" s="13"/>
      <c r="IR303" s="13"/>
      <c r="IS303" s="13"/>
      <c r="IT303" s="13"/>
      <c r="IU303" s="13"/>
      <c r="IV303" s="13"/>
      <c r="IW303" s="13"/>
      <c r="IX303" s="13"/>
      <c r="IY303" s="13"/>
      <c r="IZ303" s="13"/>
      <c r="JA303" s="13"/>
      <c r="JB303" s="13"/>
      <c r="JC303" s="13"/>
      <c r="JD303" s="13"/>
      <c r="JE303" s="13"/>
      <c r="JF303" s="13"/>
      <c r="JG303" s="13"/>
      <c r="JH303" s="13"/>
      <c r="JI303" s="13"/>
      <c r="JJ303" s="13"/>
      <c r="JK303" s="13"/>
      <c r="JL303" s="13"/>
      <c r="JM303" s="13"/>
    </row>
    <row r="304" spans="1:273" ht="90" x14ac:dyDescent="0.25">
      <c r="A304" s="585" t="s">
        <v>200</v>
      </c>
      <c r="B304" s="584"/>
      <c r="C304" s="584"/>
      <c r="D304" s="584"/>
      <c r="E304" s="584"/>
      <c r="F304" s="584"/>
      <c r="G304" s="584"/>
      <c r="H304" s="458"/>
      <c r="I304" s="241" t="s">
        <v>273</v>
      </c>
      <c r="J304" s="241" t="s">
        <v>274</v>
      </c>
      <c r="K304" s="241" t="s">
        <v>278</v>
      </c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  <c r="FN304" s="13"/>
      <c r="FO304" s="13"/>
      <c r="FP304" s="13"/>
      <c r="FQ304" s="13"/>
      <c r="FR304" s="13"/>
      <c r="FS304" s="13"/>
      <c r="FT304" s="13"/>
      <c r="FU304" s="13"/>
      <c r="FV304" s="13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  <c r="GN304" s="13"/>
      <c r="GO304" s="13"/>
      <c r="GP304" s="13"/>
      <c r="GQ304" s="13"/>
      <c r="GR304" s="13"/>
      <c r="GS304" s="13"/>
      <c r="GT304" s="13"/>
      <c r="GU304" s="13"/>
      <c r="GV304" s="13"/>
      <c r="GW304" s="13"/>
      <c r="GX304" s="13"/>
      <c r="GY304" s="13"/>
      <c r="GZ304" s="13"/>
      <c r="HA304" s="13"/>
      <c r="HB304" s="13"/>
      <c r="HC304" s="13"/>
      <c r="HD304" s="13"/>
      <c r="HE304" s="13"/>
      <c r="HF304" s="13"/>
      <c r="HG304" s="13"/>
      <c r="HH304" s="13"/>
      <c r="HI304" s="13"/>
      <c r="HJ304" s="13"/>
      <c r="HK304" s="13"/>
      <c r="HL304" s="13"/>
      <c r="HM304" s="13"/>
      <c r="HN304" s="13"/>
      <c r="HO304" s="13"/>
      <c r="HP304" s="13"/>
      <c r="HQ304" s="13"/>
      <c r="HR304" s="13"/>
      <c r="HS304" s="13"/>
      <c r="HT304" s="13"/>
      <c r="HU304" s="13"/>
      <c r="HV304" s="13"/>
      <c r="HW304" s="13"/>
      <c r="HX304" s="13"/>
      <c r="HY304" s="13"/>
      <c r="HZ304" s="13"/>
      <c r="IA304" s="13"/>
      <c r="IB304" s="13"/>
      <c r="IC304" s="13"/>
      <c r="ID304" s="13"/>
      <c r="IE304" s="13"/>
      <c r="IF304" s="13"/>
      <c r="IG304" s="13"/>
      <c r="IH304" s="13"/>
      <c r="II304" s="13"/>
      <c r="IJ304" s="13"/>
      <c r="IK304" s="13"/>
      <c r="IL304" s="13"/>
      <c r="IM304" s="13"/>
      <c r="IN304" s="13"/>
      <c r="IO304" s="13"/>
      <c r="IP304" s="13"/>
      <c r="IQ304" s="13"/>
      <c r="IR304" s="13"/>
      <c r="IS304" s="13"/>
      <c r="IT304" s="13"/>
      <c r="IU304" s="13"/>
      <c r="IV304" s="13"/>
      <c r="IW304" s="13"/>
      <c r="IX304" s="13"/>
      <c r="IY304" s="13"/>
      <c r="IZ304" s="13"/>
      <c r="JA304" s="13"/>
      <c r="JB304" s="13"/>
      <c r="JC304" s="13"/>
      <c r="JD304" s="13"/>
      <c r="JE304" s="13"/>
      <c r="JF304" s="13"/>
      <c r="JG304" s="13"/>
      <c r="JH304" s="13"/>
      <c r="JI304" s="13"/>
      <c r="JJ304" s="13"/>
      <c r="JK304" s="13"/>
      <c r="JL304" s="13"/>
      <c r="JM304" s="13"/>
    </row>
    <row r="305" spans="1:273" ht="60" x14ac:dyDescent="0.25">
      <c r="A305" s="241" t="s">
        <v>201</v>
      </c>
      <c r="B305" s="457" t="s">
        <v>157</v>
      </c>
      <c r="C305" s="584"/>
      <c r="D305" s="458"/>
      <c r="E305" s="47" t="s">
        <v>234</v>
      </c>
      <c r="F305" s="47" t="s">
        <v>235</v>
      </c>
      <c r="G305" s="47" t="s">
        <v>338</v>
      </c>
      <c r="H305" s="47" t="s">
        <v>272</v>
      </c>
      <c r="I305" s="47" t="s">
        <v>272</v>
      </c>
      <c r="J305" s="47" t="s">
        <v>272</v>
      </c>
      <c r="K305" s="47" t="s">
        <v>272</v>
      </c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  <c r="EV305" s="13"/>
      <c r="EW305" s="13"/>
      <c r="EX305" s="13"/>
      <c r="EY305" s="13"/>
      <c r="EZ305" s="13"/>
      <c r="FA305" s="13"/>
      <c r="FB305" s="13"/>
      <c r="FC305" s="13"/>
      <c r="FD305" s="13"/>
      <c r="FE305" s="13"/>
      <c r="FF305" s="13"/>
      <c r="FG305" s="13"/>
      <c r="FH305" s="13"/>
      <c r="FI305" s="13"/>
      <c r="FJ305" s="13"/>
      <c r="FK305" s="13"/>
      <c r="FL305" s="13"/>
      <c r="FM305" s="13"/>
      <c r="FN305" s="13"/>
      <c r="FO305" s="13"/>
      <c r="FP305" s="13"/>
      <c r="FQ305" s="13"/>
      <c r="FR305" s="13"/>
      <c r="FS305" s="13"/>
      <c r="FT305" s="13"/>
      <c r="FU305" s="13"/>
      <c r="FV305" s="13"/>
      <c r="FW305" s="13"/>
      <c r="FX305" s="13"/>
      <c r="FY305" s="13"/>
      <c r="FZ305" s="13"/>
      <c r="GA305" s="13"/>
      <c r="GB305" s="13"/>
      <c r="GC305" s="13"/>
      <c r="GD305" s="13"/>
      <c r="GE305" s="13"/>
      <c r="GF305" s="13"/>
      <c r="GG305" s="13"/>
      <c r="GH305" s="13"/>
      <c r="GI305" s="13"/>
      <c r="GJ305" s="13"/>
      <c r="GK305" s="13"/>
      <c r="GL305" s="13"/>
      <c r="GM305" s="13"/>
      <c r="GN305" s="13"/>
      <c r="GO305" s="13"/>
      <c r="GP305" s="13"/>
      <c r="GQ305" s="13"/>
      <c r="GR305" s="13"/>
      <c r="GS305" s="13"/>
      <c r="GT305" s="13"/>
      <c r="GU305" s="13"/>
      <c r="GV305" s="13"/>
      <c r="GW305" s="13"/>
      <c r="GX305" s="13"/>
      <c r="GY305" s="13"/>
      <c r="GZ305" s="13"/>
      <c r="HA305" s="13"/>
      <c r="HB305" s="13"/>
      <c r="HC305" s="13"/>
      <c r="HD305" s="13"/>
      <c r="HE305" s="13"/>
      <c r="HF305" s="13"/>
      <c r="HG305" s="13"/>
      <c r="HH305" s="13"/>
      <c r="HI305" s="13"/>
      <c r="HJ305" s="13"/>
      <c r="HK305" s="13"/>
      <c r="HL305" s="13"/>
      <c r="HM305" s="13"/>
      <c r="HN305" s="13"/>
      <c r="HO305" s="13"/>
      <c r="HP305" s="13"/>
      <c r="HQ305" s="13"/>
      <c r="HR305" s="13"/>
      <c r="HS305" s="13"/>
      <c r="HT305" s="13"/>
      <c r="HU305" s="13"/>
      <c r="HV305" s="13"/>
      <c r="HW305" s="13"/>
      <c r="HX305" s="13"/>
      <c r="HY305" s="13"/>
      <c r="HZ305" s="13"/>
      <c r="IA305" s="13"/>
      <c r="IB305" s="13"/>
      <c r="IC305" s="13"/>
      <c r="ID305" s="13"/>
      <c r="IE305" s="13"/>
      <c r="IF305" s="13"/>
      <c r="IG305" s="13"/>
      <c r="IH305" s="13"/>
      <c r="II305" s="13"/>
      <c r="IJ305" s="13"/>
      <c r="IK305" s="13"/>
      <c r="IL305" s="13"/>
      <c r="IM305" s="13"/>
      <c r="IN305" s="13"/>
      <c r="IO305" s="13"/>
      <c r="IP305" s="13"/>
      <c r="IQ305" s="13"/>
      <c r="IR305" s="13"/>
      <c r="IS305" s="13"/>
      <c r="IT305" s="13"/>
      <c r="IU305" s="13"/>
      <c r="IV305" s="13"/>
      <c r="IW305" s="13"/>
      <c r="IX305" s="13"/>
      <c r="IY305" s="13"/>
      <c r="IZ305" s="13"/>
      <c r="JA305" s="13"/>
      <c r="JB305" s="13"/>
      <c r="JC305" s="13"/>
      <c r="JD305" s="13"/>
      <c r="JE305" s="13"/>
      <c r="JF305" s="13"/>
      <c r="JG305" s="13"/>
      <c r="JH305" s="13"/>
      <c r="JI305" s="13"/>
      <c r="JJ305" s="13"/>
      <c r="JK305" s="13"/>
      <c r="JL305" s="13"/>
      <c r="JM305" s="13"/>
    </row>
    <row r="306" spans="1:273" x14ac:dyDescent="0.25">
      <c r="A306" s="54">
        <v>1</v>
      </c>
      <c r="B306" s="604" t="s">
        <v>1</v>
      </c>
      <c r="C306" s="605"/>
      <c r="D306" s="605"/>
      <c r="E306" s="246" t="s">
        <v>2</v>
      </c>
      <c r="F306" s="246" t="s">
        <v>124</v>
      </c>
      <c r="G306" s="246" t="s">
        <v>3</v>
      </c>
      <c r="H306" s="246" t="s">
        <v>4</v>
      </c>
      <c r="I306" s="133" t="s">
        <v>5</v>
      </c>
      <c r="J306" s="54">
        <v>8</v>
      </c>
      <c r="K306" s="54">
        <v>9</v>
      </c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  <c r="ID306" s="13"/>
      <c r="IE306" s="13"/>
      <c r="IF306" s="13"/>
      <c r="IG306" s="13"/>
      <c r="IH306" s="13"/>
      <c r="II306" s="13"/>
      <c r="IJ306" s="13"/>
      <c r="IK306" s="13"/>
      <c r="IL306" s="13"/>
      <c r="IM306" s="13"/>
      <c r="IN306" s="13"/>
      <c r="IO306" s="13"/>
      <c r="IP306" s="13"/>
      <c r="IQ306" s="13"/>
      <c r="IR306" s="13"/>
      <c r="IS306" s="13"/>
      <c r="IT306" s="13"/>
      <c r="IU306" s="13"/>
      <c r="IV306" s="13"/>
      <c r="IW306" s="13"/>
      <c r="IX306" s="13"/>
      <c r="IY306" s="13"/>
      <c r="IZ306" s="13"/>
      <c r="JA306" s="13"/>
      <c r="JB306" s="13"/>
      <c r="JC306" s="13"/>
      <c r="JD306" s="13"/>
      <c r="JE306" s="13"/>
      <c r="JF306" s="13"/>
      <c r="JG306" s="13"/>
      <c r="JH306" s="13"/>
      <c r="JI306" s="13"/>
      <c r="JJ306" s="13"/>
      <c r="JK306" s="13"/>
      <c r="JL306" s="13"/>
      <c r="JM306" s="13"/>
    </row>
    <row r="307" spans="1:273" ht="15.75" x14ac:dyDescent="0.25">
      <c r="A307" s="168" t="s">
        <v>347</v>
      </c>
      <c r="B307" s="619"/>
      <c r="C307" s="686"/>
      <c r="D307" s="686"/>
      <c r="E307" s="169"/>
      <c r="F307" s="169"/>
      <c r="G307" s="169"/>
      <c r="H307" s="110"/>
      <c r="I307" s="110"/>
      <c r="J307" s="110"/>
      <c r="K307" s="110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  <c r="EV307" s="13"/>
      <c r="EW307" s="13"/>
      <c r="EX307" s="13"/>
      <c r="EY307" s="13"/>
      <c r="EZ307" s="13"/>
      <c r="FA307" s="13"/>
      <c r="FB307" s="13"/>
      <c r="FC307" s="13"/>
      <c r="FD307" s="13"/>
      <c r="FE307" s="13"/>
      <c r="FF307" s="13"/>
      <c r="FG307" s="13"/>
      <c r="FH307" s="13"/>
      <c r="FI307" s="13"/>
      <c r="FJ307" s="13"/>
      <c r="FK307" s="13"/>
      <c r="FL307" s="13"/>
      <c r="FM307" s="13"/>
      <c r="FN307" s="13"/>
      <c r="FO307" s="13"/>
      <c r="FP307" s="13"/>
      <c r="FQ307" s="13"/>
      <c r="FR307" s="13"/>
      <c r="FS307" s="13"/>
      <c r="FT307" s="13"/>
      <c r="FU307" s="13"/>
      <c r="FV307" s="13"/>
      <c r="FW307" s="13"/>
      <c r="FX307" s="13"/>
      <c r="FY307" s="13"/>
      <c r="FZ307" s="13"/>
      <c r="GA307" s="13"/>
      <c r="GB307" s="13"/>
      <c r="GC307" s="13"/>
      <c r="GD307" s="13"/>
      <c r="GE307" s="13"/>
      <c r="GF307" s="13"/>
      <c r="GG307" s="13"/>
      <c r="GH307" s="13"/>
      <c r="GI307" s="13"/>
      <c r="GJ307" s="13"/>
      <c r="GK307" s="13"/>
      <c r="GL307" s="13"/>
      <c r="GM307" s="13"/>
      <c r="GN307" s="13"/>
      <c r="GO307" s="13"/>
      <c r="GP307" s="13"/>
      <c r="GQ307" s="13"/>
      <c r="GR307" s="13"/>
      <c r="GS307" s="13"/>
      <c r="GT307" s="13"/>
      <c r="GU307" s="13"/>
      <c r="GV307" s="13"/>
      <c r="GW307" s="13"/>
      <c r="GX307" s="13"/>
      <c r="GY307" s="13"/>
      <c r="GZ307" s="13"/>
      <c r="HA307" s="13"/>
      <c r="HB307" s="13"/>
      <c r="HC307" s="13"/>
      <c r="HD307" s="13"/>
      <c r="HE307" s="13"/>
      <c r="HF307" s="13"/>
      <c r="HG307" s="13"/>
      <c r="HH307" s="13"/>
      <c r="HI307" s="13"/>
      <c r="HJ307" s="13"/>
      <c r="HK307" s="13"/>
      <c r="HL307" s="13"/>
      <c r="HM307" s="13"/>
      <c r="HN307" s="13"/>
      <c r="HO307" s="13"/>
      <c r="HP307" s="13"/>
      <c r="HQ307" s="13"/>
      <c r="HR307" s="13"/>
      <c r="HS307" s="13"/>
      <c r="HT307" s="13"/>
      <c r="HU307" s="13"/>
      <c r="HV307" s="13"/>
      <c r="HW307" s="13"/>
      <c r="HX307" s="13"/>
      <c r="HY307" s="13"/>
      <c r="HZ307" s="13"/>
      <c r="IA307" s="13"/>
      <c r="IB307" s="13"/>
      <c r="IC307" s="13"/>
      <c r="ID307" s="13"/>
      <c r="IE307" s="13"/>
      <c r="IF307" s="13"/>
      <c r="IG307" s="13"/>
      <c r="IH307" s="13"/>
      <c r="II307" s="13"/>
      <c r="IJ307" s="13"/>
      <c r="IK307" s="13"/>
      <c r="IL307" s="13"/>
      <c r="IM307" s="13"/>
      <c r="IN307" s="13"/>
      <c r="IO307" s="13"/>
      <c r="IP307" s="13"/>
      <c r="IQ307" s="13"/>
      <c r="IR307" s="13"/>
      <c r="IS307" s="13"/>
      <c r="IT307" s="13"/>
      <c r="IU307" s="13"/>
      <c r="IV307" s="13"/>
      <c r="IW307" s="13"/>
      <c r="IX307" s="13"/>
      <c r="IY307" s="13"/>
      <c r="IZ307" s="13"/>
      <c r="JA307" s="13"/>
      <c r="JB307" s="13"/>
      <c r="JC307" s="13"/>
      <c r="JD307" s="13"/>
      <c r="JE307" s="13"/>
      <c r="JF307" s="13"/>
      <c r="JG307" s="13"/>
      <c r="JH307" s="13"/>
      <c r="JI307" s="13"/>
      <c r="JJ307" s="13"/>
      <c r="JK307" s="13"/>
      <c r="JL307" s="13"/>
      <c r="JM307" s="13"/>
    </row>
    <row r="308" spans="1:273" ht="15.75" x14ac:dyDescent="0.25">
      <c r="A308" s="168" t="s">
        <v>348</v>
      </c>
      <c r="B308" s="675"/>
      <c r="C308" s="676"/>
      <c r="D308" s="676"/>
      <c r="E308" s="169"/>
      <c r="F308" s="169"/>
      <c r="G308" s="169"/>
      <c r="H308" s="110"/>
      <c r="I308" s="110"/>
      <c r="J308" s="110"/>
      <c r="K308" s="110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  <c r="FH308" s="13"/>
      <c r="FI308" s="13"/>
      <c r="FJ308" s="13"/>
      <c r="FK308" s="13"/>
      <c r="FL308" s="13"/>
      <c r="FM308" s="13"/>
      <c r="FN308" s="13"/>
      <c r="FO308" s="13"/>
      <c r="FP308" s="13"/>
      <c r="FQ308" s="13"/>
      <c r="FR308" s="13"/>
      <c r="FS308" s="13"/>
      <c r="FT308" s="13"/>
      <c r="FU308" s="13"/>
      <c r="FV308" s="13"/>
      <c r="FW308" s="13"/>
      <c r="FX308" s="13"/>
      <c r="FY308" s="13"/>
      <c r="FZ308" s="13"/>
      <c r="GA308" s="13"/>
      <c r="GB308" s="13"/>
      <c r="GC308" s="13"/>
      <c r="GD308" s="13"/>
      <c r="GE308" s="13"/>
      <c r="GF308" s="13"/>
      <c r="GG308" s="13"/>
      <c r="GH308" s="13"/>
      <c r="GI308" s="13"/>
      <c r="GJ308" s="13"/>
      <c r="GK308" s="13"/>
      <c r="GL308" s="13"/>
      <c r="GM308" s="13"/>
      <c r="GN308" s="13"/>
      <c r="GO308" s="13"/>
      <c r="GP308" s="13"/>
      <c r="GQ308" s="13"/>
      <c r="GR308" s="13"/>
      <c r="GS308" s="13"/>
      <c r="GT308" s="13"/>
      <c r="GU308" s="13"/>
      <c r="GV308" s="13"/>
      <c r="GW308" s="13"/>
      <c r="GX308" s="13"/>
      <c r="GY308" s="13"/>
      <c r="GZ308" s="13"/>
      <c r="HA308" s="13"/>
      <c r="HB308" s="13"/>
      <c r="HC308" s="13"/>
      <c r="HD308" s="13"/>
      <c r="HE308" s="13"/>
      <c r="HF308" s="13"/>
      <c r="HG308" s="13"/>
      <c r="HH308" s="13"/>
      <c r="HI308" s="13"/>
      <c r="HJ308" s="13"/>
      <c r="HK308" s="13"/>
      <c r="HL308" s="13"/>
      <c r="HM308" s="13"/>
      <c r="HN308" s="13"/>
      <c r="HO308" s="13"/>
      <c r="HP308" s="13"/>
      <c r="HQ308" s="13"/>
      <c r="HR308" s="13"/>
      <c r="HS308" s="13"/>
      <c r="HT308" s="13"/>
      <c r="HU308" s="13"/>
      <c r="HV308" s="13"/>
      <c r="HW308" s="13"/>
      <c r="HX308" s="13"/>
      <c r="HY308" s="13"/>
      <c r="HZ308" s="13"/>
      <c r="IA308" s="13"/>
      <c r="IB308" s="13"/>
      <c r="IC308" s="13"/>
      <c r="ID308" s="13"/>
      <c r="IE308" s="13"/>
      <c r="IF308" s="13"/>
      <c r="IG308" s="13"/>
      <c r="IH308" s="13"/>
      <c r="II308" s="13"/>
      <c r="IJ308" s="13"/>
      <c r="IK308" s="13"/>
      <c r="IL308" s="13"/>
      <c r="IM308" s="13"/>
      <c r="IN308" s="13"/>
      <c r="IO308" s="13"/>
      <c r="IP308" s="13"/>
      <c r="IQ308" s="13"/>
      <c r="IR308" s="13"/>
      <c r="IS308" s="13"/>
      <c r="IT308" s="13"/>
      <c r="IU308" s="13"/>
      <c r="IV308" s="13"/>
      <c r="IW308" s="13"/>
      <c r="IX308" s="13"/>
      <c r="IY308" s="13"/>
      <c r="IZ308" s="13"/>
      <c r="JA308" s="13"/>
      <c r="JB308" s="13"/>
      <c r="JC308" s="13"/>
      <c r="JD308" s="13"/>
      <c r="JE308" s="13"/>
      <c r="JF308" s="13"/>
      <c r="JG308" s="13"/>
      <c r="JH308" s="13"/>
      <c r="JI308" s="13"/>
      <c r="JJ308" s="13"/>
      <c r="JK308" s="13"/>
      <c r="JL308" s="13"/>
      <c r="JM308" s="13"/>
    </row>
    <row r="309" spans="1:273" ht="15.75" x14ac:dyDescent="0.25">
      <c r="A309" s="170"/>
      <c r="B309" s="663" t="s">
        <v>196</v>
      </c>
      <c r="C309" s="677"/>
      <c r="D309" s="677"/>
      <c r="E309" s="165" t="s">
        <v>9</v>
      </c>
      <c r="F309" s="165" t="s">
        <v>9</v>
      </c>
      <c r="G309" s="165" t="s">
        <v>9</v>
      </c>
      <c r="H309" s="40">
        <f>SUM(H307:H308)</f>
        <v>0</v>
      </c>
      <c r="I309" s="257">
        <f>SUM(I307:I308)</f>
        <v>0</v>
      </c>
      <c r="J309" s="257">
        <f>SUM(J307:J308)</f>
        <v>0</v>
      </c>
      <c r="K309" s="257">
        <v>0</v>
      </c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  <c r="EV309" s="13"/>
      <c r="EW309" s="13"/>
      <c r="EX309" s="13"/>
      <c r="EY309" s="13"/>
      <c r="EZ309" s="13"/>
      <c r="FA309" s="13"/>
      <c r="FB309" s="13"/>
      <c r="FC309" s="13"/>
      <c r="FD309" s="13"/>
      <c r="FE309" s="13"/>
      <c r="FF309" s="13"/>
      <c r="FG309" s="13"/>
      <c r="FH309" s="13"/>
      <c r="FI309" s="13"/>
      <c r="FJ309" s="13"/>
      <c r="FK309" s="13"/>
      <c r="FL309" s="13"/>
      <c r="FM309" s="13"/>
      <c r="FN309" s="13"/>
      <c r="FO309" s="13"/>
      <c r="FP309" s="13"/>
      <c r="FQ309" s="13"/>
      <c r="FR309" s="13"/>
      <c r="FS309" s="13"/>
      <c r="FT309" s="13"/>
      <c r="FU309" s="13"/>
      <c r="FV309" s="13"/>
      <c r="FW309" s="13"/>
      <c r="FX309" s="13"/>
      <c r="FY309" s="13"/>
      <c r="FZ309" s="13"/>
      <c r="GA309" s="13"/>
      <c r="GB309" s="13"/>
      <c r="GC309" s="13"/>
      <c r="GD309" s="13"/>
      <c r="GE309" s="13"/>
      <c r="GF309" s="13"/>
      <c r="GG309" s="13"/>
      <c r="GH309" s="13"/>
      <c r="GI309" s="13"/>
      <c r="GJ309" s="13"/>
      <c r="GK309" s="13"/>
      <c r="GL309" s="13"/>
      <c r="GM309" s="13"/>
      <c r="GN309" s="13"/>
      <c r="GO309" s="13"/>
      <c r="GP309" s="13"/>
      <c r="GQ309" s="13"/>
      <c r="GR309" s="13"/>
      <c r="GS309" s="13"/>
      <c r="GT309" s="13"/>
      <c r="GU309" s="13"/>
      <c r="GV309" s="13"/>
      <c r="GW309" s="13"/>
      <c r="GX309" s="13"/>
      <c r="GY309" s="13"/>
      <c r="GZ309" s="13"/>
      <c r="HA309" s="13"/>
      <c r="HB309" s="13"/>
      <c r="HC309" s="13"/>
      <c r="HD309" s="13"/>
      <c r="HE309" s="13"/>
      <c r="HF309" s="13"/>
      <c r="HG309" s="13"/>
      <c r="HH309" s="13"/>
      <c r="HI309" s="13"/>
      <c r="HJ309" s="13"/>
      <c r="HK309" s="13"/>
      <c r="HL309" s="13"/>
      <c r="HM309" s="13"/>
      <c r="HN309" s="13"/>
      <c r="HO309" s="13"/>
      <c r="HP309" s="13"/>
      <c r="HQ309" s="13"/>
      <c r="HR309" s="13"/>
      <c r="HS309" s="13"/>
      <c r="HT309" s="13"/>
      <c r="HU309" s="13"/>
      <c r="HV309" s="13"/>
      <c r="HW309" s="13"/>
      <c r="HX309" s="13"/>
      <c r="HY309" s="13"/>
      <c r="HZ309" s="13"/>
      <c r="IA309" s="13"/>
      <c r="IB309" s="13"/>
      <c r="IC309" s="13"/>
      <c r="ID309" s="13"/>
      <c r="IE309" s="13"/>
      <c r="IF309" s="13"/>
      <c r="IG309" s="13"/>
      <c r="IH309" s="13"/>
      <c r="II309" s="13"/>
      <c r="IJ309" s="13"/>
      <c r="IK309" s="13"/>
      <c r="IL309" s="13"/>
      <c r="IM309" s="13"/>
      <c r="IN309" s="13"/>
      <c r="IO309" s="13"/>
      <c r="IP309" s="13"/>
      <c r="IQ309" s="13"/>
      <c r="IR309" s="13"/>
      <c r="IS309" s="13"/>
      <c r="IT309" s="13"/>
      <c r="IU309" s="13"/>
      <c r="IV309" s="13"/>
      <c r="IW309" s="13"/>
      <c r="IX309" s="13"/>
      <c r="IY309" s="13"/>
      <c r="IZ309" s="13"/>
      <c r="JA309" s="13"/>
      <c r="JB309" s="13"/>
      <c r="JC309" s="13"/>
      <c r="JD309" s="13"/>
      <c r="JE309" s="13"/>
      <c r="JF309" s="13"/>
      <c r="JG309" s="13"/>
      <c r="JH309" s="13"/>
      <c r="JI309" s="13"/>
      <c r="JJ309" s="13"/>
      <c r="JK309" s="13"/>
      <c r="JL309" s="13"/>
      <c r="JM309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раздел 1</vt:lpstr>
      <vt:lpstr>раздел 2</vt:lpstr>
      <vt:lpstr>Приложение 1</vt:lpstr>
      <vt:lpstr>МЗ п.1</vt:lpstr>
      <vt:lpstr>МЗ п.1.2-6</vt:lpstr>
      <vt:lpstr>ВД п.1</vt:lpstr>
      <vt:lpstr>ВД п.1.2-6</vt:lpstr>
      <vt:lpstr>ИЦ п.1</vt:lpstr>
      <vt:lpstr>ИЦ п.1.2-6</vt:lpstr>
      <vt:lpstr>Контрольный лист</vt:lpstr>
      <vt:lpstr>Суммы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Locker</dc:creator>
  <cp:lastModifiedBy>swk</cp:lastModifiedBy>
  <cp:lastPrinted>2022-06-17T07:04:13Z</cp:lastPrinted>
  <dcterms:created xsi:type="dcterms:W3CDTF">2021-04-05T06:55:26Z</dcterms:created>
  <dcterms:modified xsi:type="dcterms:W3CDTF">2023-03-04T11:53:08Z</dcterms:modified>
</cp:coreProperties>
</file>